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<sst xmlns="http://schemas.openxmlformats.org/spreadsheetml/2006/main" count="162" uniqueCount="102">
  <si>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</si>
  <si>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</si>
  <si>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</si>
  <si>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</si>
  <si>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</si>
  <si>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</si>
  <si>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</si>
  <si>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</si>
  <si>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</si>
  <si>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</si>
  <si>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</si>
  <si>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</si>
  <si>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</si>
  <si>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</si>
  <si>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</si>
  <si>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</si>
  <si>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</si>
  <si>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</si>
  <si>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</si>
  <si>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</si>
  <si>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</si>
  <si>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</si>
  <si>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</si>
  <si>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</si>
  <si>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</si>
  <si>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</si>
  <si>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</si>
  <si>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</si>
  <si>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</si>
  <si>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</si>
  <si>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</si>
  <si>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</si>
  <si>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</si>
  <si>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</si>
  <si>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</si>
  <si>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</si>
  <si>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</si>
  <si>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</si>
  <si>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</si>
  <si>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</si>
  <si>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</si>
  <si>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</si>
  <si>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</si>
  <si>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</si>
  <si>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</si>
  <si>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</si>
  <si>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</si>
  <si>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</si>
  <si>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</si>
  <si>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</si>
  <si>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</si>
  <si>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</si>
  <si>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</si>
  <si>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</si>
  <si>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</si>
  <si>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</si>
  <si>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</si>
  <si>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</si>
  <si>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</si>
  <si>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</si>
  <si>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</si>
  <si>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</si>
  <si>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</si>
  <si>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</si>
  <si>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</si>
  <si>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</si>
  <si>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</si>
  <si>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</si>
  <si>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</si>
  <si>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</si>
  <si>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</si>
  <si>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</si>
  <si>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</si>
  <si>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</si>
  <si>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</si>
  <si>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</si>
  <si>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</si>
  <si>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-Травень'19</t>
  </si>
  <si>
    <t>Ціна ($) за амер, галон</t>
  </si>
  <si>
    <t>CME - Липень'19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</si>
  <si>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</si>
  <si>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</si>
  <si>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</si>
  <si>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</si>
  <si>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</si>
  <si>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</si>
  <si>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</si>
  <si>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</si>
  <si>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</si>
  <si>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</si>
  <si>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CME -Вересень'19</t>
  </si>
  <si>
    <t>CME - Серпень'19</t>
  </si>
  <si>
    <t>CME - Вересень'19</t>
  </si>
  <si>
    <t>Euronext - Грудень '19 (€/МT)</t>
  </si>
  <si>
    <t>TOCOM -Листопад'19 (¥/МT)</t>
  </si>
  <si>
    <t>TOCOM - Листопад 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</si>
  <si>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</si>
  <si>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</si>
  <si>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</si>
  <si>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</si>
  <si>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</si>
  <si>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22 травня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</si>
</sst>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9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5" t="s">
        <v>101</v>
      </c>
      <c r="D4" s="146"/>
      <c r="E4" s="146"/>
      <c r="F4" s="14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0" t="s">
        <v>5</v>
      </c>
      <c r="D6" s="141"/>
      <c r="E6" s="140" t="s">
        <v>6</v>
      </c>
      <c r="F6" s="141"/>
      <c r="G6"/>
      <c r="H6"/>
      <c r="I6"/>
    </row>
    <row r="7" spans="2:6" s="6" customFormat="1" ht="15">
      <c r="B7" s="24" t="s">
        <v>79</v>
      </c>
      <c r="C7" s="116">
        <v>0.002</v>
      </c>
      <c r="D7" s="14">
        <v>3.94</v>
      </c>
      <c r="E7" s="116">
        <f aca="true" t="shared" si="0" ref="E7:F9">C7*39.3683</f>
        <v>0.0787366</v>
      </c>
      <c r="F7" s="13">
        <f>D7*39.3683</f>
        <v>155.111102</v>
      </c>
    </row>
    <row r="8" spans="2:6" s="6" customFormat="1" ht="15">
      <c r="B8" s="24" t="s">
        <v>92</v>
      </c>
      <c r="C8" s="116">
        <v>0.01</v>
      </c>
      <c r="D8" s="14">
        <v>4.032</v>
      </c>
      <c r="E8" s="116">
        <f t="shared" si="0"/>
        <v>0.393683</v>
      </c>
      <c r="F8" s="13">
        <f t="shared" si="0"/>
        <v>158.7329856</v>
      </c>
    </row>
    <row r="9" spans="2:17" s="6" customFormat="1" ht="15">
      <c r="B9" s="24" t="s">
        <v>99</v>
      </c>
      <c r="C9" s="116">
        <v>0.022</v>
      </c>
      <c r="D9" s="14">
        <v>4.124</v>
      </c>
      <c r="E9" s="116">
        <f t="shared" si="0"/>
        <v>0.8661026</v>
      </c>
      <c r="F9" s="13">
        <f>D9*39.3683</f>
        <v>162.35486919999997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4"/>
      <c r="D10" s="7"/>
      <c r="E10" s="135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0" t="s">
        <v>7</v>
      </c>
      <c r="D11" s="141"/>
      <c r="E11" s="140" t="s">
        <v>6</v>
      </c>
      <c r="F11" s="141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31">
        <v>0.46</v>
      </c>
      <c r="D12" s="13">
        <v>162.5</v>
      </c>
      <c r="E12" s="131">
        <f aca="true" t="shared" si="1" ref="E12:F14">C12/$D$86</f>
        <v>0.5128205128205129</v>
      </c>
      <c r="F12" s="71">
        <f t="shared" si="1"/>
        <v>181.15942028985506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80</v>
      </c>
      <c r="C13" s="131">
        <v>1.03</v>
      </c>
      <c r="D13" s="13">
        <v>167.75</v>
      </c>
      <c r="E13" s="131">
        <f t="shared" si="1"/>
        <v>1.1482720178372352</v>
      </c>
      <c r="F13" s="71">
        <f t="shared" si="1"/>
        <v>187.0122630992196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87</v>
      </c>
      <c r="C14" s="131">
        <v>0.73</v>
      </c>
      <c r="D14" s="13">
        <v>170.5</v>
      </c>
      <c r="E14" s="131">
        <f t="shared" si="1"/>
        <v>0.8138238573021181</v>
      </c>
      <c r="F14" s="71">
        <f t="shared" si="1"/>
        <v>190.07803790412487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5"/>
      <c r="D15" s="52"/>
      <c r="E15" s="115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4" t="s">
        <v>74</v>
      </c>
      <c r="D16" s="144"/>
      <c r="E16" s="140" t="s">
        <v>6</v>
      </c>
      <c r="F16" s="141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39">
        <v>320</v>
      </c>
      <c r="D17" s="87">
        <v>24020</v>
      </c>
      <c r="E17" s="115">
        <f aca="true" t="shared" si="2" ref="E17:F19">C17/$D$87</f>
        <v>2.9006526468455403</v>
      </c>
      <c r="F17" s="71">
        <f t="shared" si="2"/>
        <v>217.73023930384338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85</v>
      </c>
      <c r="C18" s="139">
        <v>100</v>
      </c>
      <c r="D18" s="87">
        <v>23490</v>
      </c>
      <c r="E18" s="115">
        <f t="shared" si="2"/>
        <v>0.9064539521392314</v>
      </c>
      <c r="F18" s="71">
        <f t="shared" si="2"/>
        <v>212.92603335750545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39">
        <v>90</v>
      </c>
      <c r="D19" s="87">
        <v>22940</v>
      </c>
      <c r="E19" s="115">
        <f t="shared" si="2"/>
        <v>0.8158085569253083</v>
      </c>
      <c r="F19" s="71">
        <f t="shared" si="2"/>
        <v>207.9405366207397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0" t="s">
        <v>5</v>
      </c>
      <c r="D21" s="141"/>
      <c r="E21" s="144" t="s">
        <v>6</v>
      </c>
      <c r="F21" s="144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79</v>
      </c>
      <c r="C22" s="113">
        <v>0.06</v>
      </c>
      <c r="D22" s="14">
        <v>4.736</v>
      </c>
      <c r="E22" s="113">
        <f aca="true" t="shared" si="3" ref="E22:F24">C22*36.7437</f>
        <v>2.2046219999999996</v>
      </c>
      <c r="F22" s="13">
        <f t="shared" si="3"/>
        <v>174.01816319999998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92</v>
      </c>
      <c r="C23" s="113">
        <v>0.052</v>
      </c>
      <c r="D23" s="14">
        <v>4.804</v>
      </c>
      <c r="E23" s="113">
        <f t="shared" si="3"/>
        <v>1.9106723999999997</v>
      </c>
      <c r="F23" s="13">
        <f t="shared" si="3"/>
        <v>176.5167348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99</v>
      </c>
      <c r="C24" s="113">
        <v>0.04</v>
      </c>
      <c r="D24" s="75">
        <v>4.934</v>
      </c>
      <c r="E24" s="113">
        <f t="shared" si="3"/>
        <v>1.4697479999999998</v>
      </c>
      <c r="F24" s="13">
        <f t="shared" si="3"/>
        <v>181.2934158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2"/>
      <c r="C25" s="113"/>
      <c r="D25" s="117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4" t="s">
        <v>9</v>
      </c>
      <c r="D26" s="144"/>
      <c r="E26" s="140" t="s">
        <v>10</v>
      </c>
      <c r="F26" s="141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83</v>
      </c>
      <c r="C27" s="131">
        <v>0.85</v>
      </c>
      <c r="D27" s="71">
        <v>174.75</v>
      </c>
      <c r="E27" s="131">
        <f aca="true" t="shared" si="4" ref="E27:F29">C27/$D$86</f>
        <v>0.947603121516165</v>
      </c>
      <c r="F27" s="71">
        <f>D27/$D$86</f>
        <v>194.8160535117057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93</v>
      </c>
      <c r="C28" s="131">
        <v>0.7</v>
      </c>
      <c r="D28" s="13">
        <v>178.5</v>
      </c>
      <c r="E28" s="131">
        <f t="shared" si="4"/>
        <v>0.7803790412486064</v>
      </c>
      <c r="F28" s="71">
        <f t="shared" si="4"/>
        <v>198.99665551839465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98</v>
      </c>
      <c r="C29" s="131">
        <v>0.68</v>
      </c>
      <c r="D29" s="13">
        <v>181.75</v>
      </c>
      <c r="E29" s="131">
        <f>C29/$D$86</f>
        <v>0.7580824972129321</v>
      </c>
      <c r="F29" s="71">
        <f t="shared" si="4"/>
        <v>202.61984392419174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5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4" t="s">
        <v>12</v>
      </c>
      <c r="D31" s="144"/>
      <c r="E31" s="144" t="s">
        <v>10</v>
      </c>
      <c r="F31" s="14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80</v>
      </c>
      <c r="C32" s="115">
        <v>0.21</v>
      </c>
      <c r="D32" s="13">
        <v>365.75</v>
      </c>
      <c r="E32" s="115">
        <f aca="true" t="shared" si="5" ref="E32:F34">C32/$D$86</f>
        <v>0.23411371237458192</v>
      </c>
      <c r="F32" s="71">
        <f t="shared" si="5"/>
        <v>407.7480490523969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87</v>
      </c>
      <c r="C33" s="115">
        <v>0.07</v>
      </c>
      <c r="D33" s="13">
        <v>369</v>
      </c>
      <c r="E33" s="115">
        <f t="shared" si="5"/>
        <v>0.07803790412486065</v>
      </c>
      <c r="F33" s="71">
        <f>D33/$D$86</f>
        <v>411.37123745819395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97</v>
      </c>
      <c r="C34" s="131">
        <v>0.07</v>
      </c>
      <c r="D34" s="66">
        <v>371</v>
      </c>
      <c r="E34" s="131">
        <f t="shared" si="5"/>
        <v>0.07803790412486065</v>
      </c>
      <c r="F34" s="71">
        <f t="shared" si="5"/>
        <v>413.6008918617614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4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2" t="s">
        <v>5</v>
      </c>
      <c r="D36" s="143"/>
      <c r="E36" s="142" t="s">
        <v>6</v>
      </c>
      <c r="F36" s="143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79</v>
      </c>
      <c r="C37" s="116">
        <v>0.016</v>
      </c>
      <c r="D37" s="75">
        <v>3.086</v>
      </c>
      <c r="E37" s="116">
        <f aca="true" t="shared" si="6" ref="E37:F39">C37*58.0164</f>
        <v>0.9282623999999999</v>
      </c>
      <c r="F37" s="71">
        <f t="shared" si="6"/>
        <v>179.03861039999998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90</v>
      </c>
      <c r="C38" s="113">
        <v>0.012</v>
      </c>
      <c r="D38" s="75">
        <v>2.91</v>
      </c>
      <c r="E38" s="113">
        <f t="shared" si="6"/>
        <v>0.6961968</v>
      </c>
      <c r="F38" s="71">
        <f t="shared" si="6"/>
        <v>168.827724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99</v>
      </c>
      <c r="C39" s="116">
        <v>0.03</v>
      </c>
      <c r="D39" s="75">
        <v>2.77</v>
      </c>
      <c r="E39" s="116">
        <f t="shared" si="6"/>
        <v>1.740492</v>
      </c>
      <c r="F39" s="71">
        <f t="shared" si="6"/>
        <v>160.70542799999998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2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2" t="s">
        <v>5</v>
      </c>
      <c r="D41" s="143"/>
      <c r="E41" s="142" t="s">
        <v>6</v>
      </c>
      <c r="F41" s="143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79</v>
      </c>
      <c r="C42" s="116">
        <v>0.064</v>
      </c>
      <c r="D42" s="75">
        <v>8.28</v>
      </c>
      <c r="E42" s="116">
        <f aca="true" t="shared" si="7" ref="E42:F44">C42*36.7437</f>
        <v>2.3515968</v>
      </c>
      <c r="F42" s="71">
        <f t="shared" si="7"/>
        <v>304.23783599999996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91</v>
      </c>
      <c r="C43" s="116">
        <v>0.066</v>
      </c>
      <c r="D43" s="75">
        <v>8.362</v>
      </c>
      <c r="E43" s="116">
        <f t="shared" si="7"/>
        <v>2.4250841999999997</v>
      </c>
      <c r="F43" s="71">
        <f t="shared" si="7"/>
        <v>307.25081939999995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92</v>
      </c>
      <c r="C44" s="116">
        <v>0.066</v>
      </c>
      <c r="D44" s="75">
        <v>8.43</v>
      </c>
      <c r="E44" s="116">
        <f t="shared" si="7"/>
        <v>2.4250841999999997</v>
      </c>
      <c r="F44" s="71">
        <f t="shared" si="7"/>
        <v>309.74939099999995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3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4" t="s">
        <v>73</v>
      </c>
      <c r="D46" s="144"/>
      <c r="E46" s="140" t="s">
        <v>6</v>
      </c>
      <c r="F46" s="141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0"/>
      <c r="D47" s="87"/>
      <c r="E47" s="133"/>
      <c r="F47" s="71"/>
      <c r="G47" s="23"/>
      <c r="H47" s="23"/>
      <c r="I47" s="23"/>
      <c r="K47" s="23"/>
      <c r="L47" s="23"/>
      <c r="M47" s="23"/>
    </row>
    <row r="48" spans="2:13" s="6" customFormat="1" ht="15">
      <c r="B48" s="24" t="s">
        <v>86</v>
      </c>
      <c r="C48" s="130"/>
      <c r="D48" s="87"/>
      <c r="E48" s="133"/>
      <c r="F48" s="71"/>
      <c r="G48" s="23"/>
      <c r="H48" s="23"/>
      <c r="I48" s="23"/>
      <c r="K48" s="23"/>
      <c r="L48" s="23"/>
      <c r="M48" s="23"/>
    </row>
    <row r="49" spans="2:13" s="6" customFormat="1" ht="15">
      <c r="B49" s="24" t="s">
        <v>95</v>
      </c>
      <c r="C49" s="130"/>
      <c r="D49" s="87"/>
      <c r="E49" s="133"/>
      <c r="F49" s="71"/>
      <c r="G49" s="23"/>
      <c r="H49" s="23"/>
      <c r="I49" s="23"/>
      <c r="K49" s="23"/>
      <c r="L49" s="23"/>
      <c r="M49" s="23"/>
    </row>
    <row r="50" spans="2:13" ht="15">
      <c r="B50" s="24"/>
      <c r="C50" s="117"/>
      <c r="D50" s="5"/>
      <c r="E50" s="117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2" t="s">
        <v>16</v>
      </c>
      <c r="D51" s="143"/>
      <c r="E51" s="142" t="s">
        <v>6</v>
      </c>
      <c r="F51" s="143"/>
      <c r="G51"/>
      <c r="H51"/>
      <c r="I51"/>
      <c r="J51" s="6"/>
    </row>
    <row r="52" spans="2:19" s="22" customFormat="1" ht="15">
      <c r="B52" s="24" t="s">
        <v>79</v>
      </c>
      <c r="C52" s="116">
        <v>3</v>
      </c>
      <c r="D52" s="76">
        <v>299.9</v>
      </c>
      <c r="E52" s="116">
        <f aca="true" t="shared" si="8" ref="E52:F54">C52*1.1023</f>
        <v>3.3069</v>
      </c>
      <c r="F52" s="76">
        <f t="shared" si="8"/>
        <v>330.57977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91</v>
      </c>
      <c r="C53" s="116">
        <v>3</v>
      </c>
      <c r="D53" s="76">
        <v>299.9</v>
      </c>
      <c r="E53" s="116">
        <f t="shared" si="8"/>
        <v>3.3069</v>
      </c>
      <c r="F53" s="76">
        <f t="shared" si="8"/>
        <v>330.57977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92</v>
      </c>
      <c r="C54" s="116">
        <v>2.9</v>
      </c>
      <c r="D54" s="76">
        <v>301.8</v>
      </c>
      <c r="E54" s="116">
        <f>C54*1.1023</f>
        <v>3.19667</v>
      </c>
      <c r="F54" s="76">
        <f t="shared" si="8"/>
        <v>332.67414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6"/>
      <c r="C55" s="134"/>
      <c r="D55" s="66"/>
      <c r="E55" s="131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2" t="s">
        <v>18</v>
      </c>
      <c r="D56" s="143"/>
      <c r="E56" s="142" t="s">
        <v>19</v>
      </c>
      <c r="F56" s="143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15">
        <v>0.17</v>
      </c>
      <c r="D57" s="71">
        <v>27.3</v>
      </c>
      <c r="E57" s="115">
        <f aca="true" t="shared" si="9" ref="E57:F59">C57/454*1000</f>
        <v>0.3744493392070485</v>
      </c>
      <c r="F57" s="71">
        <f t="shared" si="9"/>
        <v>60.13215859030837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91</v>
      </c>
      <c r="C58" s="115">
        <v>0.17</v>
      </c>
      <c r="D58" s="71">
        <v>27.39</v>
      </c>
      <c r="E58" s="115">
        <f t="shared" si="9"/>
        <v>0.3744493392070485</v>
      </c>
      <c r="F58" s="71">
        <f t="shared" si="9"/>
        <v>60.330396475770925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92</v>
      </c>
      <c r="C59" s="115">
        <v>0.16</v>
      </c>
      <c r="D59" s="71">
        <v>27.51</v>
      </c>
      <c r="E59" s="115">
        <f t="shared" si="9"/>
        <v>0.3524229074889868</v>
      </c>
      <c r="F59" s="71">
        <f t="shared" si="9"/>
        <v>60.59471365638767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5"/>
      <c r="D60" s="69"/>
      <c r="E60" s="11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2" t="s">
        <v>21</v>
      </c>
      <c r="D61" s="143"/>
      <c r="E61" s="142" t="s">
        <v>6</v>
      </c>
      <c r="F61" s="143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79</v>
      </c>
      <c r="C62" s="116">
        <v>0.025</v>
      </c>
      <c r="D62" s="75">
        <v>11.33</v>
      </c>
      <c r="E62" s="116">
        <f aca="true" t="shared" si="10" ref="E62:F64">C62*22.026</f>
        <v>0.55065</v>
      </c>
      <c r="F62" s="71">
        <f t="shared" si="10"/>
        <v>249.55458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90</v>
      </c>
      <c r="C63" s="116">
        <v>0.045</v>
      </c>
      <c r="D63" s="75">
        <v>11.425</v>
      </c>
      <c r="E63" s="116">
        <f t="shared" si="10"/>
        <v>0.99117</v>
      </c>
      <c r="F63" s="71">
        <f t="shared" si="10"/>
        <v>251.64705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100</v>
      </c>
      <c r="C64" s="116">
        <v>0.045</v>
      </c>
      <c r="D64" s="75">
        <v>11.45</v>
      </c>
      <c r="E64" s="116">
        <f t="shared" si="10"/>
        <v>0.99117</v>
      </c>
      <c r="F64" s="71">
        <f t="shared" si="10"/>
        <v>252.19769999999997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7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2" t="s">
        <v>78</v>
      </c>
      <c r="D66" s="143"/>
      <c r="E66" s="142" t="s">
        <v>23</v>
      </c>
      <c r="F66" s="143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89</v>
      </c>
      <c r="C67" s="113">
        <v>0.025</v>
      </c>
      <c r="D67" s="75">
        <v>1.367</v>
      </c>
      <c r="E67" s="113">
        <f aca="true" t="shared" si="11" ref="E67:F69">C67/3.785</f>
        <v>0.0066050198150594455</v>
      </c>
      <c r="F67" s="71">
        <f t="shared" si="11"/>
        <v>0.36116248348745045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79</v>
      </c>
      <c r="C68" s="113">
        <v>0.023</v>
      </c>
      <c r="D68" s="75">
        <v>1.375</v>
      </c>
      <c r="E68" s="113">
        <f t="shared" si="11"/>
        <v>0.006076618229854689</v>
      </c>
      <c r="F68" s="71">
        <f t="shared" si="11"/>
        <v>0.3632760898282695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91</v>
      </c>
      <c r="C69" s="113">
        <v>0.024</v>
      </c>
      <c r="D69" s="75">
        <v>1.384</v>
      </c>
      <c r="E69" s="113">
        <f t="shared" si="11"/>
        <v>0.006340819022457068</v>
      </c>
      <c r="F69" s="71">
        <f t="shared" si="11"/>
        <v>0.36565389696169087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6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2" t="s">
        <v>25</v>
      </c>
      <c r="D71" s="143"/>
      <c r="E71" s="142" t="s">
        <v>26</v>
      </c>
      <c r="F71" s="143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77</v>
      </c>
      <c r="C72" s="128">
        <v>0.00075</v>
      </c>
      <c r="D72" s="125">
        <v>1.01425</v>
      </c>
      <c r="E72" s="128">
        <f>C72/454*100</f>
        <v>0.00016519823788546255</v>
      </c>
      <c r="F72" s="77">
        <f>D72/454*1000</f>
        <v>2.2340308370044055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89</v>
      </c>
      <c r="C73" s="128">
        <v>0.001</v>
      </c>
      <c r="D73" s="125">
        <v>1.039</v>
      </c>
      <c r="E73" s="128">
        <f>C73/454*100</f>
        <v>0.00022026431718061672</v>
      </c>
      <c r="F73" s="77">
        <f>D73/454*1000</f>
        <v>2.288546255506608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79</v>
      </c>
      <c r="C74" s="161">
        <v>0.001</v>
      </c>
      <c r="D74" s="125">
        <v>1.05</v>
      </c>
      <c r="E74" s="161">
        <f>C74/454*100</f>
        <v>0.00022026431718061672</v>
      </c>
      <c r="F74" s="77">
        <f>D74/454*1000</f>
        <v>2.3127753303964758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8"/>
      <c r="D75" s="14"/>
      <c r="E75" s="12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0" t="s">
        <v>25</v>
      </c>
      <c r="D76" s="150"/>
      <c r="E76" s="142" t="s">
        <v>28</v>
      </c>
      <c r="F76" s="143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35">
        <v>0.0019</v>
      </c>
      <c r="D77" s="126">
        <v>0.1165</v>
      </c>
      <c r="E77" s="135">
        <f aca="true" t="shared" si="12" ref="E77:F79">C77/454*1000000</f>
        <v>4.185022026431718</v>
      </c>
      <c r="F77" s="71">
        <f t="shared" si="12"/>
        <v>256.6079295154185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35">
        <v>0.0013</v>
      </c>
      <c r="D78" s="126" t="s">
        <v>72</v>
      </c>
      <c r="E78" s="135">
        <f t="shared" si="12"/>
        <v>2.8634361233480172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96</v>
      </c>
      <c r="C79" s="135">
        <v>0.0009</v>
      </c>
      <c r="D79" s="126" t="s">
        <v>72</v>
      </c>
      <c r="E79" s="135">
        <f t="shared" si="12"/>
        <v>1.9823788546255507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7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4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7" t="s">
        <v>72</v>
      </c>
      <c r="E85" s="138">
        <v>1.1148</v>
      </c>
      <c r="F85" s="138">
        <v>0.0091</v>
      </c>
      <c r="G85" s="138">
        <v>1.2634</v>
      </c>
      <c r="H85" s="138">
        <v>0.9914</v>
      </c>
      <c r="I85" s="138">
        <v>0.7435</v>
      </c>
      <c r="J85" s="138">
        <v>0.6874</v>
      </c>
      <c r="K85" s="138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8">
        <v>0.897</v>
      </c>
      <c r="E86" s="138" t="s">
        <v>72</v>
      </c>
      <c r="F86" s="138">
        <v>0.0081</v>
      </c>
      <c r="G86" s="138">
        <v>1.1333</v>
      </c>
      <c r="H86" s="138">
        <v>0.8893</v>
      </c>
      <c r="I86" s="138">
        <v>0.6669</v>
      </c>
      <c r="J86" s="138">
        <v>0.6166</v>
      </c>
      <c r="K86" s="138">
        <v>0.1143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8">
        <v>110.32</v>
      </c>
      <c r="E87" s="138">
        <v>122.9847</v>
      </c>
      <c r="F87" s="138" t="s">
        <v>72</v>
      </c>
      <c r="G87" s="138">
        <v>139.3783</v>
      </c>
      <c r="H87" s="138">
        <v>109.3685</v>
      </c>
      <c r="I87" s="138">
        <v>82.0223</v>
      </c>
      <c r="J87" s="138">
        <v>75.834</v>
      </c>
      <c r="K87" s="138">
        <v>14.0573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8">
        <v>0.7915</v>
      </c>
      <c r="E88" s="138">
        <v>0.8824</v>
      </c>
      <c r="F88" s="138">
        <v>0.0072</v>
      </c>
      <c r="G88" s="138" t="s">
        <v>72</v>
      </c>
      <c r="H88" s="138">
        <v>0.7847</v>
      </c>
      <c r="I88" s="138">
        <v>0.5885</v>
      </c>
      <c r="J88" s="138">
        <v>0.5441</v>
      </c>
      <c r="K88" s="138">
        <v>0.1009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8">
        <v>1.0087</v>
      </c>
      <c r="E89" s="138">
        <v>1.1245</v>
      </c>
      <c r="F89" s="138">
        <v>0.0091</v>
      </c>
      <c r="G89" s="138">
        <v>1.2744</v>
      </c>
      <c r="H89" s="138" t="s">
        <v>72</v>
      </c>
      <c r="I89" s="138">
        <v>0.75</v>
      </c>
      <c r="J89" s="138">
        <v>0.6934</v>
      </c>
      <c r="K89" s="138">
        <v>0.1285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8">
        <v>1.345</v>
      </c>
      <c r="E90" s="138">
        <v>1.4994</v>
      </c>
      <c r="F90" s="138">
        <v>0.0122</v>
      </c>
      <c r="G90" s="138">
        <v>1.6993</v>
      </c>
      <c r="H90" s="138">
        <v>1.3334</v>
      </c>
      <c r="I90" s="138" t="s">
        <v>72</v>
      </c>
      <c r="J90" s="138">
        <v>0.9246</v>
      </c>
      <c r="K90" s="138">
        <v>0.1714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8">
        <v>1.4548</v>
      </c>
      <c r="E91" s="138">
        <v>1.6218</v>
      </c>
      <c r="F91" s="138">
        <v>0.0132</v>
      </c>
      <c r="G91" s="138">
        <v>1.8379</v>
      </c>
      <c r="H91" s="138">
        <v>1.4422</v>
      </c>
      <c r="I91" s="138">
        <v>1.0816</v>
      </c>
      <c r="J91" s="138" t="s">
        <v>72</v>
      </c>
      <c r="K91" s="138">
        <v>0.1854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8">
        <v>7.8479</v>
      </c>
      <c r="E92" s="138">
        <v>8.7488</v>
      </c>
      <c r="F92" s="138">
        <v>0.0711</v>
      </c>
      <c r="G92" s="138">
        <v>9.915</v>
      </c>
      <c r="H92" s="138">
        <v>7.7802</v>
      </c>
      <c r="I92" s="138">
        <v>5.8349</v>
      </c>
      <c r="J92" s="138">
        <v>5.3946</v>
      </c>
      <c r="K92" s="138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9"/>
      <c r="H93" s="119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0"/>
      <c r="H94" s="120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0.897021887334051</v>
      </c>
      <c r="F95" s="89"/>
      <c r="G95" s="121"/>
      <c r="H95" s="121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2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2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1"/>
      <c r="H98" s="121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1"/>
      <c r="H99" s="121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1"/>
      <c r="H100" s="121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3"/>
      <c r="H101" s="123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3"/>
      <c r="H102" s="123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9"/>
      <c r="H103" s="119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9"/>
      <c r="H104" s="119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9"/>
      <c r="H105" s="119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9"/>
      <c r="H106" s="119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9"/>
      <c r="H107" s="119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9"/>
      <c r="H108" s="119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9"/>
      <c r="H109" s="119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9"/>
      <c r="H110" s="119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9"/>
      <c r="H111" s="119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9"/>
      <c r="H112" s="119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9"/>
      <c r="H113" s="119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3" t="s">
        <v>54</v>
      </c>
      <c r="C114" s="153"/>
      <c r="D114" s="153"/>
      <c r="E114" s="153"/>
      <c r="F114" s="153"/>
      <c r="G114" s="119"/>
      <c r="H114" s="119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9" t="s">
        <v>55</v>
      </c>
      <c r="C115" s="149"/>
      <c r="D115" s="149"/>
      <c r="E115" s="149"/>
      <c r="F115" s="149"/>
      <c r="G115" s="119"/>
      <c r="H115" s="119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9" t="s">
        <v>56</v>
      </c>
      <c r="C116" s="149"/>
      <c r="D116" s="149"/>
      <c r="E116" s="149"/>
      <c r="F116" s="149"/>
      <c r="G116" s="119"/>
      <c r="H116" s="119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9" t="s">
        <v>57</v>
      </c>
      <c r="C117" s="149"/>
      <c r="D117" s="149"/>
      <c r="E117" s="149"/>
      <c r="F117" s="149"/>
      <c r="G117" s="119"/>
      <c r="H117" s="119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9" t="s">
        <v>58</v>
      </c>
      <c r="C118" s="149"/>
      <c r="D118" s="149"/>
      <c r="E118" s="149"/>
      <c r="F118" s="149"/>
      <c r="G118" s="119"/>
      <c r="H118" s="119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9" t="s">
        <v>59</v>
      </c>
      <c r="C119" s="149"/>
      <c r="D119" s="149"/>
      <c r="E119" s="149"/>
      <c r="F119" s="149"/>
      <c r="G119" s="119"/>
      <c r="H119" s="119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9" t="s">
        <v>60</v>
      </c>
      <c r="C120" s="149"/>
      <c r="D120" s="149"/>
      <c r="E120" s="149"/>
      <c r="F120" s="149"/>
      <c r="G120" s="119"/>
      <c r="H120" s="119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8" t="s">
        <v>61</v>
      </c>
      <c r="C121" s="148"/>
      <c r="D121" s="148"/>
      <c r="E121" s="148"/>
      <c r="F121" s="148"/>
      <c r="G121" s="119"/>
      <c r="H121" s="119"/>
    </row>
    <row r="122" spans="7:8" ht="15">
      <c r="G122" s="119"/>
      <c r="H122" s="119"/>
    </row>
    <row r="123" spans="2:8" ht="15.75">
      <c r="B123" s="32" t="s">
        <v>62</v>
      </c>
      <c r="C123" s="151"/>
      <c r="D123" s="160"/>
      <c r="E123" s="160"/>
      <c r="F123" s="152"/>
      <c r="G123" s="119"/>
      <c r="H123" s="119"/>
    </row>
    <row r="124" spans="2:8" ht="30.75" customHeight="1">
      <c r="B124" s="32" t="s">
        <v>63</v>
      </c>
      <c r="C124" s="151" t="s">
        <v>64</v>
      </c>
      <c r="D124" s="152"/>
      <c r="E124" s="151" t="s">
        <v>65</v>
      </c>
      <c r="F124" s="152"/>
      <c r="G124" s="119"/>
      <c r="H124" s="119"/>
    </row>
    <row r="125" spans="2:8" ht="30.75" customHeight="1">
      <c r="B125" s="32" t="s">
        <v>66</v>
      </c>
      <c r="C125" s="151" t="s">
        <v>67</v>
      </c>
      <c r="D125" s="152"/>
      <c r="E125" s="151" t="s">
        <v>68</v>
      </c>
      <c r="F125" s="152"/>
      <c r="G125" s="119"/>
      <c r="H125" s="119"/>
    </row>
    <row r="126" spans="2:8" ht="15" customHeight="1">
      <c r="B126" s="154" t="s">
        <v>69</v>
      </c>
      <c r="C126" s="156" t="s">
        <v>70</v>
      </c>
      <c r="D126" s="157"/>
      <c r="E126" s="156" t="s">
        <v>71</v>
      </c>
      <c r="F126" s="157"/>
      <c r="G126" s="119"/>
      <c r="H126" s="119"/>
    </row>
    <row r="127" spans="2:8" ht="15" customHeight="1">
      <c r="B127" s="155"/>
      <c r="C127" s="158"/>
      <c r="D127" s="159"/>
      <c r="E127" s="158"/>
      <c r="F127" s="159"/>
      <c r="G127" s="119"/>
      <c r="H127" s="119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2019-05-23T06:47:44Z</dcterms:modified>
  <cp:category/>
  <cp:version/>
  <cp:contentType/>
  <cp:contentStatus/>
</cp:coreProperties>
</file>