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<sst xmlns="http://schemas.openxmlformats.org/spreadsheetml/2006/main" count="170" uniqueCount="102">
  <si>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</si>
  <si>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</si>
  <si>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</si>
  <si>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</si>
  <si>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</si>
  <si>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</si>
  <si>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</si>
  <si>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</si>
  <si>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</si>
  <si>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</si>
  <si>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</si>
  <si>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</si>
  <si>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</si>
  <si>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</si>
  <si>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</si>
  <si>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</si>
  <si>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</si>
  <si>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</si>
  <si>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</si>
  <si>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</si>
  <si>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</si>
  <si>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</si>
  <si>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</si>
  <si>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</si>
  <si>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</si>
  <si>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</si>
  <si>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</si>
  <si>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</si>
  <si>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</si>
  <si>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</si>
  <si>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</si>
  <si>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</si>
  <si>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</si>
  <si>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</si>
  <si>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</si>
  <si>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</si>
  <si>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</si>
  <si>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</si>
  <si>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</si>
  <si>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</si>
  <si>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</si>
  <si>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</si>
  <si>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</si>
  <si>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</si>
  <si>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</si>
  <si>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</si>
  <si>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</si>
  <si>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</si>
  <si>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</si>
  <si>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</si>
  <si>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</si>
  <si>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</si>
  <si>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</si>
  <si>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</si>
  <si>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</si>
  <si>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</si>
  <si>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</si>
  <si>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</si>
  <si>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</si>
  <si>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</si>
  <si>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</si>
  <si>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</si>
  <si>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</si>
  <si>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</si>
  <si>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</si>
  <si>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</si>
  <si>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</si>
  <si>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</si>
  <si>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</si>
  <si>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</si>
  <si>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</si>
  <si>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</si>
  <si>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</si>
  <si>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</si>
  <si>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</si>
  <si>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</si>
  <si>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</si>
  <si>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</si>
  <si>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</si>
  <si>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</si>
  <si>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</si>
  <si>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</si>
  <si>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</si>
  <si>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</si>
  <si>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</si>
  <si>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</si>
  <si>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</si>
  <si>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</si>
  <si>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</si>
  <si>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</si>
  <si>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</si>
  <si>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</si>
  <si>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</si>
  <si>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</si>
  <si>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</si>
  <si>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</si>
  <si>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</si>
  <si>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</si>
  <si>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</si>
  <si>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</si>
  <si>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TOCOM - Листопад'20 (¥/МT)</t>
  </si>
  <si>
    <t xml:space="preserve">                              22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</si>
</sst>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59">
      <selection activeCell="D82" sqref="D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9" t="s">
        <v>101</v>
      </c>
      <c r="D4" s="150"/>
      <c r="E4" s="150"/>
      <c r="F4" s="15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31">
        <v>0.082</v>
      </c>
      <c r="D7" s="13">
        <v>3.17</v>
      </c>
      <c r="E7" s="131">
        <v>0.079</v>
      </c>
      <c r="F7" s="12">
        <v>151.33</v>
      </c>
    </row>
    <row r="8" spans="2:6" s="5" customFormat="1" ht="15">
      <c r="B8" s="23" t="s">
        <v>87</v>
      </c>
      <c r="C8" s="131">
        <v>0.074</v>
      </c>
      <c r="D8" s="13">
        <v>3.234</v>
      </c>
      <c r="E8" s="131">
        <v>0</v>
      </c>
      <c r="F8" s="12">
        <v>153.93</v>
      </c>
    </row>
    <row r="9" spans="2:17" s="5" customFormat="1" ht="15">
      <c r="B9" s="23" t="s">
        <v>97</v>
      </c>
      <c r="C9" s="131">
        <v>0.06</v>
      </c>
      <c r="D9" s="13">
        <v>3.274</v>
      </c>
      <c r="E9" s="131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88</v>
      </c>
      <c r="C12" s="135">
        <v>0.61</v>
      </c>
      <c r="D12" s="68">
        <v>165.75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89</v>
      </c>
      <c r="C13" s="135">
        <v>0.3</v>
      </c>
      <c r="D13" s="12">
        <v>168.5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91</v>
      </c>
      <c r="C14" s="135">
        <v>0.3</v>
      </c>
      <c r="D14" s="12">
        <v>167.5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6" t="s">
        <v>74</v>
      </c>
      <c r="D16" s="146"/>
      <c r="E16" s="147" t="s">
        <v>6</v>
      </c>
      <c r="F16" s="148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86</v>
      </c>
      <c r="C17" s="137">
        <v>1.06</v>
      </c>
      <c r="D17" s="84">
        <v>18220</v>
      </c>
      <c r="E17" s="124">
        <f>C17/$D$87</f>
        <v>0.00984581088612298</v>
      </c>
      <c r="F17" s="68">
        <f>D17/$D$87</f>
        <v>169.23648523128367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92</v>
      </c>
      <c r="C18" s="137">
        <v>910</v>
      </c>
      <c r="D18" s="84">
        <v>20400</v>
      </c>
      <c r="E18" s="124">
        <f>C18/$D$87</f>
        <v>8.45253576072822</v>
      </c>
      <c r="F18" s="68">
        <f>D18/$D$87</f>
        <v>189.48541705368754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100</v>
      </c>
      <c r="C19" s="137">
        <v>480</v>
      </c>
      <c r="D19" s="84">
        <v>22300</v>
      </c>
      <c r="E19" s="124">
        <f>C19/$D$87</f>
        <v>4.458480401263237</v>
      </c>
      <c r="F19" s="68">
        <f>D19/D87</f>
        <v>207.13356864202117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7" t="s">
        <v>5</v>
      </c>
      <c r="D21" s="148"/>
      <c r="E21" s="146" t="s">
        <v>6</v>
      </c>
      <c r="F21" s="14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0.036</v>
      </c>
      <c r="D22" s="13">
        <v>5.434</v>
      </c>
      <c r="E22" s="110">
        <f aca="true" t="shared" si="0" ref="E22:F24">C22*36.7437</f>
        <v>1.3227731999999999</v>
      </c>
      <c r="F22" s="12">
        <f t="shared" si="0"/>
        <v>199.6652658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10">
        <v>0.024</v>
      </c>
      <c r="D23" s="13">
        <v>5.44</v>
      </c>
      <c r="E23" s="110">
        <f t="shared" si="0"/>
        <v>0.8818488</v>
      </c>
      <c r="F23" s="12">
        <f t="shared" si="0"/>
        <v>199.885728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10">
        <v>0.022</v>
      </c>
      <c r="D24" s="72">
        <v>5.464</v>
      </c>
      <c r="E24" s="110">
        <f t="shared" si="0"/>
        <v>0.8083613999999999</v>
      </c>
      <c r="F24" s="12">
        <f t="shared" si="0"/>
        <v>200.7675768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6" t="s">
        <v>9</v>
      </c>
      <c r="D26" s="146"/>
      <c r="E26" s="147" t="s">
        <v>10</v>
      </c>
      <c r="F26" s="148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0.49</v>
      </c>
      <c r="D27" s="68">
        <v>202.75</v>
      </c>
      <c r="E27" s="141">
        <f>C27*36.7437</f>
        <v>18.004413</v>
      </c>
      <c r="F27" s="68">
        <f>D27/$D$86</f>
        <v>218.78709398942485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85</v>
      </c>
      <c r="C28" s="131">
        <v>0.79</v>
      </c>
      <c r="D28" s="12">
        <v>192</v>
      </c>
      <c r="E28" s="163">
        <f>C28*36.7437</f>
        <v>29.027523</v>
      </c>
      <c r="F28" s="68">
        <f>D28/$D$86</f>
        <v>207.18679184202009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31">
        <v>0.52</v>
      </c>
      <c r="D29" s="12">
        <v>193.25</v>
      </c>
      <c r="E29" s="163">
        <f>C29*36.7437</f>
        <v>19.106724</v>
      </c>
      <c r="F29" s="68">
        <f>D29/$D$86</f>
        <v>208.53566418474156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6" t="s">
        <v>12</v>
      </c>
      <c r="D31" s="146"/>
      <c r="E31" s="146" t="s">
        <v>10</v>
      </c>
      <c r="F31" s="1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0.14</v>
      </c>
      <c r="D32" s="12">
        <v>367.25</v>
      </c>
      <c r="E32" s="135">
        <f>C32/$D$86</f>
        <v>0.15107370238480633</v>
      </c>
      <c r="F32" s="68">
        <f aca="true" t="shared" si="1" ref="E32:F34">D32/$D$86</f>
        <v>396.29869429157225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5">
        <v>0.14</v>
      </c>
      <c r="D33" s="12">
        <v>365</v>
      </c>
      <c r="E33" s="135">
        <f t="shared" si="1"/>
        <v>0.15107370238480633</v>
      </c>
      <c r="F33" s="68">
        <f t="shared" si="1"/>
        <v>393.8707240746736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91</v>
      </c>
      <c r="C34" s="135">
        <v>0.07</v>
      </c>
      <c r="D34" s="12">
        <v>368.25</v>
      </c>
      <c r="E34" s="135">
        <f t="shared" si="1"/>
        <v>0.07553685119240316</v>
      </c>
      <c r="F34" s="68">
        <f t="shared" si="1"/>
        <v>397.37779216574944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5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4" t="s">
        <v>5</v>
      </c>
      <c r="D36" s="145"/>
      <c r="E36" s="144" t="s">
        <v>6</v>
      </c>
      <c r="F36" s="14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0.064</v>
      </c>
      <c r="D37" s="72">
        <v>3.032</v>
      </c>
      <c r="E37" s="131">
        <f aca="true" t="shared" si="2" ref="E37:F39">C37*58.0164</f>
        <v>3.7130495999999997</v>
      </c>
      <c r="F37" s="68">
        <f t="shared" si="2"/>
        <v>175.9057248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10">
        <v>0.002</v>
      </c>
      <c r="D38" s="72">
        <v>2.764</v>
      </c>
      <c r="E38" s="110">
        <f t="shared" si="2"/>
        <v>0.11603279999999999</v>
      </c>
      <c r="F38" s="68">
        <f t="shared" si="2"/>
        <v>160.35732959999999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10">
        <v>0.014</v>
      </c>
      <c r="D39" s="72" t="s">
        <v>72</v>
      </c>
      <c r="E39" s="110">
        <f t="shared" si="2"/>
        <v>0.8122296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4" t="s">
        <v>5</v>
      </c>
      <c r="D41" s="145"/>
      <c r="E41" s="144" t="s">
        <v>6</v>
      </c>
      <c r="F41" s="1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0.04</v>
      </c>
      <c r="D42" s="72">
        <v>8.34</v>
      </c>
      <c r="E42" s="131">
        <f>C42*36.7437</f>
        <v>1.4697479999999998</v>
      </c>
      <c r="F42" s="68">
        <f aca="true" t="shared" si="3" ref="E42:F44">D42*36.7437</f>
        <v>306.442458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87</v>
      </c>
      <c r="C43" s="131">
        <v>0.016</v>
      </c>
      <c r="D43" s="72">
        <v>8.424</v>
      </c>
      <c r="E43" s="131">
        <f t="shared" si="3"/>
        <v>0.5878992</v>
      </c>
      <c r="F43" s="68">
        <f t="shared" si="3"/>
        <v>309.52892879999996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98</v>
      </c>
      <c r="C44" s="131">
        <v>0.006</v>
      </c>
      <c r="D44" s="72">
        <v>8.44</v>
      </c>
      <c r="E44" s="131">
        <f t="shared" si="3"/>
        <v>0.2204622</v>
      </c>
      <c r="F44" s="68">
        <f t="shared" si="3"/>
        <v>310.11682799999994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6" t="s">
        <v>73</v>
      </c>
      <c r="D46" s="146"/>
      <c r="E46" s="147" t="s">
        <v>6</v>
      </c>
      <c r="F46" s="148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94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5"/>
    </row>
    <row r="52" spans="2:19" s="21" customFormat="1" ht="15">
      <c r="B52" s="23" t="s">
        <v>81</v>
      </c>
      <c r="C52" s="137">
        <v>0.8</v>
      </c>
      <c r="D52" s="73">
        <v>288.6</v>
      </c>
      <c r="E52" s="110">
        <f>C52*1.1023</f>
        <v>0.8818400000000001</v>
      </c>
      <c r="F52" s="73">
        <f aca="true" t="shared" si="4" ref="E52:F54">D52*1.1023</f>
        <v>318.12378000000007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87</v>
      </c>
      <c r="C53" s="137">
        <v>1.6</v>
      </c>
      <c r="D53" s="73">
        <v>293.2</v>
      </c>
      <c r="E53" s="110">
        <f t="shared" si="4"/>
        <v>1.7636800000000001</v>
      </c>
      <c r="F53" s="73">
        <f t="shared" si="4"/>
        <v>323.19436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98</v>
      </c>
      <c r="C54" s="137">
        <v>2.1</v>
      </c>
      <c r="D54" s="73">
        <v>293.2</v>
      </c>
      <c r="E54" s="110">
        <f>C54*1.1023</f>
        <v>2.31483</v>
      </c>
      <c r="F54" s="73">
        <f t="shared" si="4"/>
        <v>323.19436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4" t="s">
        <v>18</v>
      </c>
      <c r="D56" s="145"/>
      <c r="E56" s="144" t="s">
        <v>19</v>
      </c>
      <c r="F56" s="14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1">
        <v>0.22</v>
      </c>
      <c r="D57" s="68">
        <v>25.58</v>
      </c>
      <c r="E57" s="135">
        <f>C57/454*1000</f>
        <v>0.4845814977973568</v>
      </c>
      <c r="F57" s="68">
        <f aca="true" t="shared" si="5" ref="E57:F59">D57/454*1000</f>
        <v>56.343612334801755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87</v>
      </c>
      <c r="C58" s="131">
        <v>0.23</v>
      </c>
      <c r="D58" s="68">
        <v>26.2</v>
      </c>
      <c r="E58" s="135">
        <f t="shared" si="5"/>
        <v>0.5066079295154184</v>
      </c>
      <c r="F58" s="68">
        <f t="shared" si="5"/>
        <v>57.709251101321584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98</v>
      </c>
      <c r="C59" s="131">
        <v>0.2</v>
      </c>
      <c r="D59" s="68">
        <v>26.17</v>
      </c>
      <c r="E59" s="135">
        <f t="shared" si="5"/>
        <v>0.4405286343612335</v>
      </c>
      <c r="F59" s="68">
        <f t="shared" si="5"/>
        <v>57.6431718061674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4" t="s">
        <v>21</v>
      </c>
      <c r="D61" s="145"/>
      <c r="E61" s="144" t="s">
        <v>6</v>
      </c>
      <c r="F61" s="14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0.685</v>
      </c>
      <c r="D62" s="72">
        <v>15.87</v>
      </c>
      <c r="E62" s="131">
        <f aca="true" t="shared" si="6" ref="E62:F64">C62*22.026</f>
        <v>15.087810000000001</v>
      </c>
      <c r="F62" s="68">
        <f t="shared" si="6"/>
        <v>349.55262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31">
        <v>0.555</v>
      </c>
      <c r="D63" s="72">
        <v>14.9</v>
      </c>
      <c r="E63" s="131">
        <f t="shared" si="6"/>
        <v>12.224430000000002</v>
      </c>
      <c r="F63" s="68">
        <f t="shared" si="6"/>
        <v>328.1874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97</v>
      </c>
      <c r="C64" s="131">
        <v>0.045</v>
      </c>
      <c r="D64" s="72">
        <v>12.005</v>
      </c>
      <c r="E64" s="131">
        <f t="shared" si="6"/>
        <v>0.99117</v>
      </c>
      <c r="F64" s="68">
        <f t="shared" si="6"/>
        <v>264.42213000000004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4" t="s">
        <v>77</v>
      </c>
      <c r="D66" s="145"/>
      <c r="E66" s="144" t="s">
        <v>23</v>
      </c>
      <c r="F66" s="14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0.027</v>
      </c>
      <c r="D67" s="72">
        <v>0.92</v>
      </c>
      <c r="E67" s="131">
        <f aca="true" t="shared" si="7" ref="E67:F69">C67/3.785</f>
        <v>0.0071334214002642</v>
      </c>
      <c r="F67" s="68">
        <f>D67/3.785</f>
        <v>0.2430647291941876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99</v>
      </c>
      <c r="C68" s="131">
        <v>0.027</v>
      </c>
      <c r="D68" s="72">
        <v>0.941</v>
      </c>
      <c r="E68" s="131">
        <f t="shared" si="7"/>
        <v>0.0071334214002642</v>
      </c>
      <c r="F68" s="68">
        <f t="shared" si="7"/>
        <v>0.2486129458388375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31">
        <v>0.027</v>
      </c>
      <c r="D69" s="72">
        <v>0.985</v>
      </c>
      <c r="E69" s="131">
        <f t="shared" si="7"/>
        <v>0.0071334214002642</v>
      </c>
      <c r="F69" s="68">
        <f t="shared" si="7"/>
        <v>0.26023778071334214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4" t="s">
        <v>25</v>
      </c>
      <c r="D71" s="145"/>
      <c r="E71" s="144" t="s">
        <v>26</v>
      </c>
      <c r="F71" s="14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90</v>
      </c>
      <c r="C72" s="136">
        <v>0.0015</v>
      </c>
      <c r="D72" s="119">
        <v>0.9555</v>
      </c>
      <c r="E72" s="136">
        <f>C72/454*100</f>
        <v>0.0003303964757709251</v>
      </c>
      <c r="F72" s="74">
        <f>D72/454*1000</f>
        <v>2.1046255506607934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40">
        <v>0.00225</v>
      </c>
      <c r="D73" s="119">
        <v>0.85025</v>
      </c>
      <c r="E73" s="140">
        <f>C73/454*100</f>
        <v>0.0004955947136563876</v>
      </c>
      <c r="F73" s="74">
        <f>D73/454*1000</f>
        <v>1.8727973568281937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99</v>
      </c>
      <c r="C74" s="136">
        <v>0.0045</v>
      </c>
      <c r="D74" s="119">
        <v>0.8555</v>
      </c>
      <c r="E74" s="136">
        <f>C74/454*100</f>
        <v>0.0009911894273127752</v>
      </c>
      <c r="F74" s="74">
        <f>D74/454*1000</f>
        <v>1.8843612334801763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3" t="s">
        <v>25</v>
      </c>
      <c r="D76" s="143"/>
      <c r="E76" s="144" t="s">
        <v>28</v>
      </c>
      <c r="F76" s="14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9">
        <v>0.0008</v>
      </c>
      <c r="D77" s="120" t="s">
        <v>72</v>
      </c>
      <c r="E77" s="139">
        <f>C77/454*1000000</f>
        <v>1.762114537444934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64">
        <v>0</v>
      </c>
      <c r="D78" s="120">
        <v>0.1</v>
      </c>
      <c r="E78" s="164">
        <f>C78/454*1000000</f>
        <v>0</v>
      </c>
      <c r="F78" s="68">
        <f>D78/454*1000000</f>
        <v>220.26431718061676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95</v>
      </c>
      <c r="C79" s="128">
        <v>0.0004</v>
      </c>
      <c r="D79" s="120" t="s">
        <v>72</v>
      </c>
      <c r="E79" s="128">
        <f>C79/454*1000000</f>
        <v>0.881057268722467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1.0791</v>
      </c>
      <c r="F85" s="130">
        <v>0.0093</v>
      </c>
      <c r="G85" s="130">
        <v>1.2319</v>
      </c>
      <c r="H85" s="130">
        <v>1.0263</v>
      </c>
      <c r="I85" s="130">
        <v>0.7058</v>
      </c>
      <c r="J85" s="130">
        <v>0.6333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0.9267</v>
      </c>
      <c r="E86" s="130" t="s">
        <v>72</v>
      </c>
      <c r="F86" s="130">
        <v>0.0086</v>
      </c>
      <c r="G86" s="130">
        <v>1.1416</v>
      </c>
      <c r="H86" s="130">
        <v>0.951</v>
      </c>
      <c r="I86" s="130">
        <v>0.654</v>
      </c>
      <c r="J86" s="130">
        <v>0.5869</v>
      </c>
      <c r="K86" s="130">
        <v>0.1196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107.66</v>
      </c>
      <c r="E87" s="130">
        <v>116.1759</v>
      </c>
      <c r="F87" s="130" t="s">
        <v>72</v>
      </c>
      <c r="G87" s="130">
        <v>132.6264</v>
      </c>
      <c r="H87" s="130">
        <v>110.4885</v>
      </c>
      <c r="I87" s="130">
        <v>75.9828</v>
      </c>
      <c r="J87" s="130">
        <v>68.1811</v>
      </c>
      <c r="K87" s="130">
        <v>13.8896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0.8118</v>
      </c>
      <c r="E88" s="130">
        <v>0.876</v>
      </c>
      <c r="F88" s="130">
        <v>0.0075</v>
      </c>
      <c r="G88" s="130" t="s">
        <v>72</v>
      </c>
      <c r="H88" s="130">
        <v>0.8331</v>
      </c>
      <c r="I88" s="130">
        <v>0.5729</v>
      </c>
      <c r="J88" s="130">
        <v>0.5141</v>
      </c>
      <c r="K88" s="130">
        <v>0.1047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0.9744</v>
      </c>
      <c r="E89" s="130">
        <v>1.0515</v>
      </c>
      <c r="F89" s="130">
        <v>0.0091</v>
      </c>
      <c r="G89" s="130">
        <v>1.2004</v>
      </c>
      <c r="H89" s="130" t="s">
        <v>72</v>
      </c>
      <c r="I89" s="130">
        <v>0.6877</v>
      </c>
      <c r="J89" s="130">
        <v>0.6171</v>
      </c>
      <c r="K89" s="130">
        <v>0.1257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1.4169</v>
      </c>
      <c r="E90" s="130">
        <v>1.529</v>
      </c>
      <c r="F90" s="130">
        <v>0.0132</v>
      </c>
      <c r="G90" s="130">
        <v>1.7455</v>
      </c>
      <c r="H90" s="130">
        <v>1.4541</v>
      </c>
      <c r="I90" s="130" t="s">
        <v>72</v>
      </c>
      <c r="J90" s="130">
        <v>0.8973</v>
      </c>
      <c r="K90" s="130">
        <v>0.1828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1.579</v>
      </c>
      <c r="E91" s="130">
        <v>1.7039</v>
      </c>
      <c r="F91" s="130">
        <v>0.0147</v>
      </c>
      <c r="G91" s="130">
        <v>1.9452</v>
      </c>
      <c r="H91" s="130">
        <v>1.6205</v>
      </c>
      <c r="I91" s="130">
        <v>1.1144</v>
      </c>
      <c r="J91" s="130" t="s">
        <v>72</v>
      </c>
      <c r="K91" s="130">
        <v>0.2037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7.7511</v>
      </c>
      <c r="E92" s="130">
        <v>8.3642</v>
      </c>
      <c r="F92" s="130">
        <v>0.072</v>
      </c>
      <c r="G92" s="130">
        <v>9.5486</v>
      </c>
      <c r="H92" s="130">
        <v>7.9547</v>
      </c>
      <c r="I92" s="130">
        <v>5.4705</v>
      </c>
      <c r="J92" s="130">
        <v>4.9088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0.9266981744045965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1" t="s">
        <v>54</v>
      </c>
      <c r="C114" s="161"/>
      <c r="D114" s="161"/>
      <c r="E114" s="161"/>
      <c r="F114" s="161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2" t="s">
        <v>55</v>
      </c>
      <c r="C115" s="142"/>
      <c r="D115" s="142"/>
      <c r="E115" s="142"/>
      <c r="F115" s="142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2" t="s">
        <v>56</v>
      </c>
      <c r="C116" s="142"/>
      <c r="D116" s="142"/>
      <c r="E116" s="142"/>
      <c r="F116" s="142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2" t="s">
        <v>57</v>
      </c>
      <c r="C117" s="142"/>
      <c r="D117" s="142"/>
      <c r="E117" s="142"/>
      <c r="F117" s="142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2" t="s">
        <v>58</v>
      </c>
      <c r="C118" s="142"/>
      <c r="D118" s="142"/>
      <c r="E118" s="142"/>
      <c r="F118" s="142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2" t="s">
        <v>59</v>
      </c>
      <c r="C119" s="142"/>
      <c r="D119" s="142"/>
      <c r="E119" s="142"/>
      <c r="F119" s="142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2" t="s">
        <v>60</v>
      </c>
      <c r="C120" s="142"/>
      <c r="D120" s="142"/>
      <c r="E120" s="142"/>
      <c r="F120" s="142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2" t="s">
        <v>61</v>
      </c>
      <c r="C121" s="162"/>
      <c r="D121" s="162"/>
      <c r="E121" s="162"/>
      <c r="F121" s="162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8"/>
      <c r="D123" s="160"/>
      <c r="E123" s="160"/>
      <c r="F123" s="159"/>
      <c r="G123" s="113"/>
      <c r="H123" s="113"/>
    </row>
    <row r="124" spans="2:8" ht="30.75" customHeight="1">
      <c r="B124" s="31" t="s">
        <v>63</v>
      </c>
      <c r="C124" s="158" t="s">
        <v>64</v>
      </c>
      <c r="D124" s="159"/>
      <c r="E124" s="158" t="s">
        <v>65</v>
      </c>
      <c r="F124" s="159"/>
      <c r="G124" s="113"/>
      <c r="H124" s="113"/>
    </row>
    <row r="125" spans="2:8" ht="30.75" customHeight="1">
      <c r="B125" s="31" t="s">
        <v>66</v>
      </c>
      <c r="C125" s="158" t="s">
        <v>67</v>
      </c>
      <c r="D125" s="159"/>
      <c r="E125" s="158" t="s">
        <v>68</v>
      </c>
      <c r="F125" s="159"/>
      <c r="G125" s="113"/>
      <c r="H125" s="113"/>
    </row>
    <row r="126" spans="2:8" ht="15" customHeight="1">
      <c r="B126" s="152" t="s">
        <v>69</v>
      </c>
      <c r="C126" s="154" t="s">
        <v>70</v>
      </c>
      <c r="D126" s="155"/>
      <c r="E126" s="154" t="s">
        <v>71</v>
      </c>
      <c r="F126" s="155"/>
      <c r="G126" s="113"/>
      <c r="H126" s="113"/>
    </row>
    <row r="127" spans="2:8" ht="15" customHeight="1">
      <c r="B127" s="153"/>
      <c r="C127" s="156"/>
      <c r="D127" s="157"/>
      <c r="E127" s="156"/>
      <c r="F127" s="157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2020-04-23T07:59:51Z</dcterms:modified>
  <cp:category/>
  <cp:version/>
  <cp:contentType/>
  <cp:contentStatus/>
</cp:coreProperties>
</file>