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<sst xmlns="http://schemas.openxmlformats.org/spreadsheetml/2006/main" count="172" uniqueCount="104">
  <si>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</si>
  <si>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</si>
  <si>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</si>
  <si>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</si>
  <si>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</si>
  <si>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</si>
  <si>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</si>
  <si>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</si>
  <si>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</si>
  <si>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</si>
  <si>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</si>
  <si>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</si>
  <si>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</si>
  <si>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</si>
  <si>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</si>
  <si>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</si>
  <si>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</si>
  <si>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</si>
  <si>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</si>
  <si>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</si>
  <si>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</si>
  <si>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</si>
  <si>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</si>
  <si>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</si>
  <si>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</si>
  <si>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</si>
  <si>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</si>
  <si>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</si>
  <si>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</si>
  <si>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</si>
  <si>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</si>
  <si>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</si>
  <si>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</si>
  <si>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</si>
  <si>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</si>
  <si>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</si>
  <si>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</si>
  <si>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</si>
  <si>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</si>
  <si>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</si>
  <si>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</si>
  <si>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</si>
  <si>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</si>
  <si>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</si>
  <si>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</si>
  <si>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</si>
  <si>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</si>
  <si>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</si>
  <si>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</si>
  <si>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</si>
  <si>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</si>
  <si>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</si>
  <si>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</si>
  <si>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</si>
  <si>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</si>
  <si>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</si>
  <si>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</si>
  <si>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</si>
  <si>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</si>
  <si>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</si>
  <si>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</si>
  <si>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</si>
  <si>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</si>
  <si>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</si>
  <si>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</si>
  <si>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</si>
  <si>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</si>
  <si>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</si>
  <si>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</si>
  <si>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</si>
  <si>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</si>
  <si>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</si>
  <si>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</si>
  <si>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</si>
  <si>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</si>
  <si>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</si>
  <si>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</si>
  <si>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</si>
  <si>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</si>
  <si>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</si>
  <si>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CME - Березень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</si>
  <si>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</si>
  <si>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</si>
  <si>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</si>
  <si>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</si>
  <si>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</si>
  <si>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</si>
  <si>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</si>
  <si>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</si>
  <si>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</si>
  <si>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</si>
  <si>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</si>
  <si>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</si>
  <si>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</si>
  <si>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</si>
  <si>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</si>
  <si>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</si>
  <si>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</si>
  <si>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</si>
  <si>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</si>
  <si>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</si>
  <si>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</si>
  <si>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</si>
  <si>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22 березня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</si>
</sst>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103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7" t="s">
        <v>6</v>
      </c>
      <c r="F6" s="157"/>
      <c r="G6"/>
      <c r="H6"/>
      <c r="I6"/>
    </row>
    <row r="7" spans="2:6" s="6" customFormat="1" ht="15">
      <c r="B7" s="24" t="s">
        <v>82</v>
      </c>
      <c r="C7" s="121">
        <v>0.01</v>
      </c>
      <c r="D7" s="14">
        <v>3.756</v>
      </c>
      <c r="E7" s="121">
        <f aca="true" t="shared" si="0" ref="E7:F9">C7*39.3683</f>
        <v>0.393683</v>
      </c>
      <c r="F7" s="13">
        <f t="shared" si="0"/>
        <v>147.86733479999998</v>
      </c>
    </row>
    <row r="8" spans="2:6" s="6" customFormat="1" ht="15">
      <c r="B8" s="24" t="s">
        <v>89</v>
      </c>
      <c r="C8" s="121">
        <v>0.012</v>
      </c>
      <c r="D8" s="14">
        <v>3.842</v>
      </c>
      <c r="E8" s="121">
        <f t="shared" si="0"/>
        <v>0.4724196</v>
      </c>
      <c r="F8" s="13">
        <f t="shared" si="0"/>
        <v>151.2530086</v>
      </c>
    </row>
    <row r="9" spans="2:17" s="6" customFormat="1" ht="15">
      <c r="B9" s="24" t="s">
        <v>100</v>
      </c>
      <c r="C9" s="121">
        <v>0.01</v>
      </c>
      <c r="D9" s="14">
        <v>3.9</v>
      </c>
      <c r="E9" s="121">
        <f t="shared" si="0"/>
        <v>0.393683</v>
      </c>
      <c r="F9" s="13">
        <f>D9*39.3683</f>
        <v>153.53636999999998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84</v>
      </c>
      <c r="C12" s="118">
        <v>0.31</v>
      </c>
      <c r="D12" s="13">
        <v>162.5</v>
      </c>
      <c r="E12" s="118">
        <f aca="true" t="shared" si="1" ref="E12:F14">C12/$D$86</f>
        <v>0.38266880632020733</v>
      </c>
      <c r="F12" s="71">
        <f t="shared" si="1"/>
        <v>200.5925194420442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20">
        <v>0.3</v>
      </c>
      <c r="D13" s="13">
        <v>168.75</v>
      </c>
      <c r="E13" s="120">
        <f t="shared" si="1"/>
        <v>0.37032465127762</v>
      </c>
      <c r="F13" s="71">
        <f t="shared" si="1"/>
        <v>208.30761634366127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63">
        <v>0</v>
      </c>
      <c r="D14" s="13">
        <v>168</v>
      </c>
      <c r="E14" s="163">
        <f t="shared" si="1"/>
        <v>0</v>
      </c>
      <c r="F14" s="71">
        <f t="shared" si="1"/>
        <v>207.3818047154672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75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18">
        <v>300</v>
      </c>
      <c r="D17" s="87">
        <v>25000</v>
      </c>
      <c r="E17" s="118">
        <f aca="true" t="shared" si="2" ref="E17:F19">C17/$D$87</f>
        <v>2.860684657194622</v>
      </c>
      <c r="F17" s="71">
        <f t="shared" si="2"/>
        <v>238.3903880995518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20">
        <v>250</v>
      </c>
      <c r="D18" s="87">
        <v>24080</v>
      </c>
      <c r="E18" s="120">
        <f t="shared" si="2"/>
        <v>2.383903880995518</v>
      </c>
      <c r="F18" s="71">
        <f t="shared" si="2"/>
        <v>229.6176218174883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20">
        <v>210</v>
      </c>
      <c r="D19" s="87">
        <v>24000</v>
      </c>
      <c r="E19" s="120">
        <f t="shared" si="2"/>
        <v>2.0024792600362353</v>
      </c>
      <c r="F19" s="71">
        <f>D19/$D$87</f>
        <v>228.85477257556974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21">
        <v>0.022</v>
      </c>
      <c r="D22" s="14">
        <v>4.564</v>
      </c>
      <c r="E22" s="121">
        <f>C22*36.7437</f>
        <v>0.8083613999999999</v>
      </c>
      <c r="F22" s="13">
        <f aca="true" t="shared" si="3" ref="E22:F24">D22*36.7437</f>
        <v>167.6982468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21">
        <v>0.026</v>
      </c>
      <c r="D23" s="14">
        <v>4.726</v>
      </c>
      <c r="E23" s="121">
        <f t="shared" si="3"/>
        <v>0.9553361999999999</v>
      </c>
      <c r="F23" s="13">
        <f t="shared" si="3"/>
        <v>173.65072619999998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100</v>
      </c>
      <c r="C24" s="121">
        <v>0.024</v>
      </c>
      <c r="D24" s="91">
        <v>4.886</v>
      </c>
      <c r="E24" s="121">
        <f t="shared" si="3"/>
        <v>0.8818488</v>
      </c>
      <c r="F24" s="13">
        <f t="shared" si="3"/>
        <v>179.5297182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20">
        <v>0.46</v>
      </c>
      <c r="D27" s="71">
        <v>163.5</v>
      </c>
      <c r="E27" s="120">
        <f aca="true" t="shared" si="4" ref="E27:F29">C27/$D$86</f>
        <v>0.5678311319590174</v>
      </c>
      <c r="F27" s="71">
        <f t="shared" si="4"/>
        <v>201.8269349463029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63">
        <v>0</v>
      </c>
      <c r="D28" s="13">
        <v>167.5</v>
      </c>
      <c r="E28" s="163">
        <f t="shared" si="4"/>
        <v>0</v>
      </c>
      <c r="F28" s="71">
        <f t="shared" si="4"/>
        <v>206.76459696333785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85</v>
      </c>
      <c r="C29" s="163">
        <v>0</v>
      </c>
      <c r="D29" s="13">
        <v>171.25</v>
      </c>
      <c r="E29" s="163">
        <f>C29/$D$86</f>
        <v>0</v>
      </c>
      <c r="F29" s="71">
        <f t="shared" si="4"/>
        <v>211.3936551043081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18">
        <v>0.22</v>
      </c>
      <c r="D32" s="13">
        <v>346.75</v>
      </c>
      <c r="E32" s="118">
        <f aca="true" t="shared" si="5" ref="E32:F34">C32/$D$86</f>
        <v>0.27157141093692133</v>
      </c>
      <c r="F32" s="71">
        <f t="shared" si="5"/>
        <v>428.0335761017158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8">
        <v>0.07</v>
      </c>
      <c r="D33" s="13">
        <v>345.25</v>
      </c>
      <c r="E33" s="118">
        <f t="shared" si="5"/>
        <v>0.08640908529811135</v>
      </c>
      <c r="F33" s="71">
        <f t="shared" si="5"/>
        <v>426.1819528453277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8">
        <v>0.07</v>
      </c>
      <c r="D34" s="66">
        <v>349</v>
      </c>
      <c r="E34" s="118">
        <f t="shared" si="5"/>
        <v>0.08640908529811135</v>
      </c>
      <c r="F34" s="71">
        <f t="shared" si="5"/>
        <v>430.81101098629796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4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7">
        <v>0.026</v>
      </c>
      <c r="D37" s="75">
        <v>2.286</v>
      </c>
      <c r="E37" s="117">
        <f aca="true" t="shared" si="6" ref="E37:F39">C37*58.0164</f>
        <v>1.5084263999999998</v>
      </c>
      <c r="F37" s="71">
        <f t="shared" si="6"/>
        <v>132.6254904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7">
        <v>0.014</v>
      </c>
      <c r="D38" s="75">
        <v>2.37</v>
      </c>
      <c r="E38" s="117">
        <f t="shared" si="6"/>
        <v>0.8122296</v>
      </c>
      <c r="F38" s="71">
        <f t="shared" si="6"/>
        <v>137.498868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100</v>
      </c>
      <c r="C39" s="117">
        <v>0.014</v>
      </c>
      <c r="D39" s="75" t="s">
        <v>73</v>
      </c>
      <c r="E39" s="117">
        <f t="shared" si="6"/>
        <v>0.8122296</v>
      </c>
      <c r="F39" s="71" t="s">
        <v>73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24">
        <v>0</v>
      </c>
      <c r="D42" s="75">
        <v>10.282</v>
      </c>
      <c r="E42" s="124">
        <f aca="true" t="shared" si="7" ref="E42:F44">C42*36.7437</f>
        <v>0</v>
      </c>
      <c r="F42" s="71">
        <f t="shared" si="7"/>
        <v>377.7987234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21">
        <v>0.002</v>
      </c>
      <c r="D43" s="75">
        <v>10.364</v>
      </c>
      <c r="E43" s="121">
        <f t="shared" si="7"/>
        <v>0.0734874</v>
      </c>
      <c r="F43" s="71">
        <f t="shared" si="7"/>
        <v>380.8117068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101</v>
      </c>
      <c r="C44" s="121">
        <v>0.006</v>
      </c>
      <c r="D44" s="75">
        <v>10.416</v>
      </c>
      <c r="E44" s="121">
        <f t="shared" si="7"/>
        <v>0.2204622</v>
      </c>
      <c r="F44" s="71">
        <f t="shared" si="7"/>
        <v>382.7223792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74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96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82</v>
      </c>
      <c r="C52" s="121">
        <v>3.5</v>
      </c>
      <c r="D52" s="76">
        <v>368.1</v>
      </c>
      <c r="E52" s="121">
        <f aca="true" t="shared" si="8" ref="E52:F54">C52*1.1023</f>
        <v>3.8580500000000004</v>
      </c>
      <c r="F52" s="76">
        <f t="shared" si="8"/>
        <v>405.75663000000003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21">
        <v>3.6</v>
      </c>
      <c r="D53" s="76">
        <v>370.7</v>
      </c>
      <c r="E53" s="121">
        <f t="shared" si="8"/>
        <v>3.9682800000000005</v>
      </c>
      <c r="F53" s="76">
        <f t="shared" si="8"/>
        <v>408.62261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101</v>
      </c>
      <c r="C54" s="121">
        <v>3.5</v>
      </c>
      <c r="D54" s="105">
        <v>368.3</v>
      </c>
      <c r="E54" s="121">
        <f>C54*1.1023</f>
        <v>3.8580500000000004</v>
      </c>
      <c r="F54" s="76">
        <f t="shared" si="8"/>
        <v>405.97709000000003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18">
        <v>0.49</v>
      </c>
      <c r="D57" s="71">
        <v>31.87</v>
      </c>
      <c r="E57" s="118">
        <f aca="true" t="shared" si="9" ref="E57:F59">C57/454*1000</f>
        <v>1.079295154185022</v>
      </c>
      <c r="F57" s="71">
        <f t="shared" si="9"/>
        <v>70.19823788546256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18">
        <v>0.48</v>
      </c>
      <c r="D58" s="71">
        <v>32.14</v>
      </c>
      <c r="E58" s="118">
        <f t="shared" si="9"/>
        <v>1.0572687224669604</v>
      </c>
      <c r="F58" s="71">
        <f t="shared" si="9"/>
        <v>70.79295154185023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18">
        <v>0.47</v>
      </c>
      <c r="D59" s="71">
        <v>32.25</v>
      </c>
      <c r="E59" s="118">
        <f t="shared" si="9"/>
        <v>1.0352422907488987</v>
      </c>
      <c r="F59" s="71">
        <f t="shared" si="9"/>
        <v>71.0352422907489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21">
        <v>0.01</v>
      </c>
      <c r="D62" s="75">
        <v>12.33</v>
      </c>
      <c r="E62" s="121">
        <f aca="true" t="shared" si="10" ref="E62:F64">C62*22.026</f>
        <v>0.22026</v>
      </c>
      <c r="F62" s="71">
        <f t="shared" si="10"/>
        <v>271.58058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21">
        <v>0.02</v>
      </c>
      <c r="D63" s="75">
        <v>12.5</v>
      </c>
      <c r="E63" s="121">
        <f t="shared" si="10"/>
        <v>0.44052</v>
      </c>
      <c r="F63" s="71">
        <f t="shared" si="10"/>
        <v>275.325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100</v>
      </c>
      <c r="C64" s="121">
        <v>0.1</v>
      </c>
      <c r="D64" s="75">
        <v>11.85</v>
      </c>
      <c r="E64" s="121">
        <f t="shared" si="10"/>
        <v>2.2026</v>
      </c>
      <c r="F64" s="71">
        <f t="shared" si="10"/>
        <v>261.0081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2" t="s">
        <v>23</v>
      </c>
      <c r="D66" s="153"/>
      <c r="E66" s="152" t="s">
        <v>24</v>
      </c>
      <c r="F66" s="153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91</v>
      </c>
      <c r="C67" s="121">
        <v>0.01</v>
      </c>
      <c r="D67" s="75">
        <v>1.484</v>
      </c>
      <c r="E67" s="121">
        <f aca="true" t="shared" si="11" ref="E67:F69">C67/3.785</f>
        <v>0.002642007926023778</v>
      </c>
      <c r="F67" s="71">
        <f t="shared" si="11"/>
        <v>0.39207397622192863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82</v>
      </c>
      <c r="C68" s="121">
        <v>0.009</v>
      </c>
      <c r="D68" s="75">
        <v>1.5</v>
      </c>
      <c r="E68" s="121">
        <f t="shared" si="11"/>
        <v>0.0023778071334214</v>
      </c>
      <c r="F68" s="71">
        <f t="shared" si="11"/>
        <v>0.3963011889035667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102</v>
      </c>
      <c r="C69" s="121">
        <v>0.009</v>
      </c>
      <c r="D69" s="75" t="s">
        <v>73</v>
      </c>
      <c r="E69" s="121">
        <f t="shared" si="11"/>
        <v>0.0023778071334214</v>
      </c>
      <c r="F69" s="71" t="s">
        <v>73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2" t="s">
        <v>26</v>
      </c>
      <c r="D71" s="153"/>
      <c r="E71" s="152" t="s">
        <v>27</v>
      </c>
      <c r="F71" s="153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80</v>
      </c>
      <c r="C72" s="137">
        <v>0.0045</v>
      </c>
      <c r="D72" s="131">
        <v>0.7025</v>
      </c>
      <c r="E72" s="137">
        <f>C72/454*100</f>
        <v>0.0009911894273127752</v>
      </c>
      <c r="F72" s="77">
        <f>D72/454*1000</f>
        <v>1.5473568281938328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97</v>
      </c>
      <c r="C73" s="137">
        <v>0.004</v>
      </c>
      <c r="D73" s="131">
        <v>0.71225</v>
      </c>
      <c r="E73" s="137">
        <f>C73/454*100</f>
        <v>0.0008810572687224669</v>
      </c>
      <c r="F73" s="77">
        <f>D73/454*1000</f>
        <v>1.568832599118943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82</v>
      </c>
      <c r="C74" s="137">
        <v>0.001</v>
      </c>
      <c r="D74" s="131">
        <v>0.71475</v>
      </c>
      <c r="E74" s="137">
        <f>C74/454*100</f>
        <v>0.00022026431718061672</v>
      </c>
      <c r="F74" s="77">
        <f>D74/454*1000</f>
        <v>1.574339207048458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9" t="s">
        <v>26</v>
      </c>
      <c r="D76" s="159"/>
      <c r="E76" s="152" t="s">
        <v>29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0.001</v>
      </c>
      <c r="D77" s="132">
        <v>0.1277</v>
      </c>
      <c r="E77" s="122">
        <f aca="true" t="shared" si="12" ref="E77:F79">C77/454*1000000</f>
        <v>2.202643171806167</v>
      </c>
      <c r="F77" s="71">
        <f t="shared" si="12"/>
        <v>281.2775330396476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90</v>
      </c>
      <c r="C78" s="122">
        <v>0.0008</v>
      </c>
      <c r="D78" s="132" t="s">
        <v>73</v>
      </c>
      <c r="E78" s="122">
        <f t="shared" si="12"/>
        <v>1.762114537444934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22">
        <v>0.0007</v>
      </c>
      <c r="D79" s="132" t="s">
        <v>73</v>
      </c>
      <c r="E79" s="122">
        <f t="shared" si="12"/>
        <v>1.5418502202643172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1.2344</v>
      </c>
      <c r="F85" s="133">
        <v>0.0095</v>
      </c>
      <c r="G85" s="133">
        <v>1.4117</v>
      </c>
      <c r="H85" s="133">
        <v>1.0581</v>
      </c>
      <c r="I85" s="133">
        <v>0.7751</v>
      </c>
      <c r="J85" s="133">
        <v>0.772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0.8101</v>
      </c>
      <c r="E86" s="134" t="s">
        <v>73</v>
      </c>
      <c r="F86" s="134">
        <v>0.0077</v>
      </c>
      <c r="G86" s="134">
        <v>1.1436</v>
      </c>
      <c r="H86" s="134">
        <v>0.8572</v>
      </c>
      <c r="I86" s="134">
        <v>0.6279</v>
      </c>
      <c r="J86" s="134">
        <v>0.6254</v>
      </c>
      <c r="K86" s="134">
        <v>0.1032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104.87</v>
      </c>
      <c r="E87" s="133">
        <v>129.4515</v>
      </c>
      <c r="F87" s="133" t="s">
        <v>73</v>
      </c>
      <c r="G87" s="133">
        <v>148.045</v>
      </c>
      <c r="H87" s="133">
        <v>110.9618</v>
      </c>
      <c r="I87" s="133">
        <v>81.2883</v>
      </c>
      <c r="J87" s="133">
        <v>80.9596</v>
      </c>
      <c r="K87" s="133">
        <v>13.3614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0.7084</v>
      </c>
      <c r="E88" s="134">
        <v>0.8744</v>
      </c>
      <c r="F88" s="134">
        <v>0.0068</v>
      </c>
      <c r="G88" s="134" t="s">
        <v>73</v>
      </c>
      <c r="H88" s="134">
        <v>0.7495</v>
      </c>
      <c r="I88" s="134">
        <v>0.5491</v>
      </c>
      <c r="J88" s="134">
        <v>0.5469</v>
      </c>
      <c r="K88" s="134">
        <v>0.0903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0.9451</v>
      </c>
      <c r="E89" s="133">
        <v>1.1666</v>
      </c>
      <c r="F89" s="133">
        <v>0.009</v>
      </c>
      <c r="G89" s="133">
        <v>1.3342</v>
      </c>
      <c r="H89" s="133" t="s">
        <v>73</v>
      </c>
      <c r="I89" s="133">
        <v>0.7326</v>
      </c>
      <c r="J89" s="133">
        <v>0.7296</v>
      </c>
      <c r="K89" s="133">
        <v>0.1204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1.2901</v>
      </c>
      <c r="E90" s="134">
        <v>1.5925</v>
      </c>
      <c r="F90" s="134">
        <v>0.0123</v>
      </c>
      <c r="G90" s="134">
        <v>1.8212</v>
      </c>
      <c r="H90" s="134">
        <v>1.365</v>
      </c>
      <c r="I90" s="134" t="s">
        <v>73</v>
      </c>
      <c r="J90" s="134">
        <v>0.996</v>
      </c>
      <c r="K90" s="134">
        <v>0.1644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1.2953</v>
      </c>
      <c r="E91" s="133">
        <v>1.599</v>
      </c>
      <c r="F91" s="133">
        <v>0.0124</v>
      </c>
      <c r="G91" s="133">
        <v>1.8286</v>
      </c>
      <c r="H91" s="133">
        <v>1.3706</v>
      </c>
      <c r="I91" s="133">
        <v>1.0041</v>
      </c>
      <c r="J91" s="133" t="s">
        <v>73</v>
      </c>
      <c r="K91" s="133">
        <v>0.165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7.8487</v>
      </c>
      <c r="E92" s="134">
        <v>9.6884</v>
      </c>
      <c r="F92" s="134">
        <v>0.0748</v>
      </c>
      <c r="G92" s="134">
        <v>11.08</v>
      </c>
      <c r="H92" s="134">
        <v>8.3046</v>
      </c>
      <c r="I92" s="134">
        <v>6.0838</v>
      </c>
      <c r="J92" s="134">
        <v>6.0592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56</v>
      </c>
      <c r="C115" s="142"/>
      <c r="D115" s="142"/>
      <c r="E115" s="142"/>
      <c r="F115" s="142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57</v>
      </c>
      <c r="C116" s="142"/>
      <c r="D116" s="142"/>
      <c r="E116" s="142"/>
      <c r="F116" s="142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58</v>
      </c>
      <c r="C117" s="142"/>
      <c r="D117" s="142"/>
      <c r="E117" s="142"/>
      <c r="F117" s="142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59</v>
      </c>
      <c r="C118" s="142"/>
      <c r="D118" s="142"/>
      <c r="E118" s="142"/>
      <c r="F118" s="142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60</v>
      </c>
      <c r="C119" s="142"/>
      <c r="D119" s="142"/>
      <c r="E119" s="142"/>
      <c r="F119" s="142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61</v>
      </c>
      <c r="C120" s="142"/>
      <c r="D120" s="142"/>
      <c r="E120" s="142"/>
      <c r="F120" s="142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62</v>
      </c>
      <c r="C121" s="158"/>
      <c r="D121" s="158"/>
      <c r="E121" s="158"/>
      <c r="F121" s="158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9"/>
      <c r="D123" s="151"/>
      <c r="E123" s="151"/>
      <c r="F123" s="150"/>
      <c r="G123" s="125"/>
      <c r="H123" s="125"/>
    </row>
    <row r="124" spans="2:8" ht="30.75" customHeight="1">
      <c r="B124" s="32" t="s">
        <v>64</v>
      </c>
      <c r="C124" s="149" t="s">
        <v>65</v>
      </c>
      <c r="D124" s="150"/>
      <c r="E124" s="149" t="s">
        <v>66</v>
      </c>
      <c r="F124" s="150"/>
      <c r="G124" s="125"/>
      <c r="H124" s="125"/>
    </row>
    <row r="125" spans="2:8" ht="30.75" customHeight="1">
      <c r="B125" s="32" t="s">
        <v>67</v>
      </c>
      <c r="C125" s="149" t="s">
        <v>68</v>
      </c>
      <c r="D125" s="150"/>
      <c r="E125" s="149" t="s">
        <v>69</v>
      </c>
      <c r="F125" s="150"/>
      <c r="G125" s="125"/>
      <c r="H125" s="125"/>
    </row>
    <row r="126" spans="2:8" ht="15" customHeight="1">
      <c r="B126" s="143" t="s">
        <v>70</v>
      </c>
      <c r="C126" s="145" t="s">
        <v>71</v>
      </c>
      <c r="D126" s="146"/>
      <c r="E126" s="145" t="s">
        <v>72</v>
      </c>
      <c r="F126" s="146"/>
      <c r="G126" s="125"/>
      <c r="H126" s="125"/>
    </row>
    <row r="127" spans="2:8" ht="15" customHeight="1">
      <c r="B127" s="144"/>
      <c r="C127" s="147"/>
      <c r="D127" s="148"/>
      <c r="E127" s="147"/>
      <c r="F127" s="148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2018-03-23T07:25:19Z</dcterms:modified>
  <cp:category/>
  <cp:version/>
  <cp:contentType/>
  <cp:contentStatus/>
</cp:coreProperties>
</file>