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<sst xmlns="http://schemas.openxmlformats.org/spreadsheetml/2006/main" count="166" uniqueCount="99">
  <si>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</si>
  <si>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</si>
  <si>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</si>
  <si>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</si>
  <si>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</si>
  <si>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</si>
  <si>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</si>
  <si>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</si>
  <si>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</si>
  <si>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</si>
  <si>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</si>
  <si>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</si>
  <si>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</si>
  <si>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</si>
  <si>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</si>
  <si>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</si>
  <si>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</si>
  <si>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</si>
  <si>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</si>
  <si>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</si>
  <si>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</si>
  <si>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</si>
  <si>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</si>
  <si>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</si>
  <si>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</si>
  <si>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</si>
  <si>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</si>
  <si>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</si>
  <si>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</si>
  <si>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</si>
  <si>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</si>
  <si>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</si>
  <si>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</si>
  <si>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</si>
  <si>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</si>
  <si>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</si>
  <si>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</si>
  <si>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</si>
  <si>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</si>
  <si>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</si>
  <si>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</si>
  <si>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</si>
  <si>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</si>
  <si>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</si>
  <si>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</si>
  <si>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</si>
  <si>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</si>
  <si>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</si>
  <si>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</si>
  <si>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</si>
  <si>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</si>
  <si>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</si>
  <si>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</si>
  <si>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</si>
  <si>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</si>
  <si>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</si>
  <si>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</si>
  <si>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</si>
  <si>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</si>
  <si>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</si>
  <si>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</si>
  <si>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</si>
  <si>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</si>
  <si>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</si>
  <si>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</si>
  <si>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</si>
  <si>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</si>
  <si>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</si>
  <si>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</si>
  <si>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</si>
  <si>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</si>
  <si>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</si>
  <si>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</si>
  <si>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</si>
  <si>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</si>
  <si>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</si>
  <si>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</si>
  <si>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'19 (€/МT)</t>
  </si>
  <si>
    <t>Euronext -Березень '19 (€/МT)</t>
  </si>
  <si>
    <t>CME -Березень'19</t>
  </si>
  <si>
    <t>CME -Травень'19</t>
  </si>
  <si>
    <t>CME - Березень'19</t>
  </si>
  <si>
    <t>CME - Січень '19</t>
  </si>
  <si>
    <t>Euronext - Травень '19 (€/МT)</t>
  </si>
  <si>
    <t>Ціна ($) за амер, галон</t>
  </si>
  <si>
    <t>TOCOM - Травень '19 (¥/МT)</t>
  </si>
  <si>
    <t>CME - Липень'19</t>
  </si>
  <si>
    <t>CME - Лютий'19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</si>
  <si>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</si>
  <si>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</si>
  <si>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</si>
  <si>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</si>
  <si>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</si>
  <si>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Квітень  '19 (¥/МT)</t>
  </si>
  <si>
    <t>TOCOM - Червень '19 (¥/МT)</t>
  </si>
  <si>
    <t>CME - Квітень'19</t>
  </si>
  <si>
    <t>TOCOM - Вересень '19 (¥/МT)</t>
  </si>
  <si>
    <t>TOCOM - Серпень  '19 (¥/МT)</t>
  </si>
  <si>
    <t>22 лютого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</si>
</sst>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9" t="s">
        <v>98</v>
      </c>
      <c r="D4" s="150"/>
      <c r="E4" s="150"/>
      <c r="F4" s="15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4" t="s">
        <v>5</v>
      </c>
      <c r="D6" s="145"/>
      <c r="E6" s="144" t="s">
        <v>6</v>
      </c>
      <c r="F6" s="145"/>
      <c r="G6"/>
      <c r="H6"/>
      <c r="I6"/>
    </row>
    <row r="7" spans="2:6" s="6" customFormat="1" ht="15">
      <c r="B7" s="24" t="s">
        <v>81</v>
      </c>
      <c r="C7" s="114">
        <v>0.002</v>
      </c>
      <c r="D7" s="14">
        <v>3.75</v>
      </c>
      <c r="E7" s="114">
        <f aca="true" t="shared" si="0" ref="E7:F9">C7*39.3683</f>
        <v>0.0787366</v>
      </c>
      <c r="F7" s="13">
        <f t="shared" si="0"/>
        <v>147.631125</v>
      </c>
    </row>
    <row r="8" spans="2:6" s="6" customFormat="1" ht="15">
      <c r="B8" s="24" t="s">
        <v>80</v>
      </c>
      <c r="C8" s="117">
        <v>0.002</v>
      </c>
      <c r="D8" s="14">
        <v>3.842</v>
      </c>
      <c r="E8" s="117">
        <f t="shared" si="0"/>
        <v>0.0787366</v>
      </c>
      <c r="F8" s="13">
        <f t="shared" si="0"/>
        <v>151.2530086</v>
      </c>
    </row>
    <row r="9" spans="2:17" s="6" customFormat="1" ht="15">
      <c r="B9" s="24" t="s">
        <v>86</v>
      </c>
      <c r="C9" s="117">
        <v>0.002</v>
      </c>
      <c r="D9" s="14">
        <v>3.92</v>
      </c>
      <c r="E9" s="117">
        <f t="shared" si="0"/>
        <v>0.0787366</v>
      </c>
      <c r="F9" s="13">
        <f>D9*39.3683</f>
        <v>154.323736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4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4" t="s">
        <v>7</v>
      </c>
      <c r="D11" s="145"/>
      <c r="E11" s="144" t="s">
        <v>6</v>
      </c>
      <c r="F11" s="145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35">
        <v>0.43</v>
      </c>
      <c r="D12" s="13">
        <v>172.75</v>
      </c>
      <c r="E12" s="135">
        <f>C12/$D$86</f>
        <v>0.48824798455773816</v>
      </c>
      <c r="F12" s="71">
        <f aca="true" t="shared" si="1" ref="E12:F14">D12/$D$86</f>
        <v>196.1507891449983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90</v>
      </c>
      <c r="C13" s="135">
        <v>0.71</v>
      </c>
      <c r="D13" s="13">
        <v>174</v>
      </c>
      <c r="E13" s="135">
        <f t="shared" si="1"/>
        <v>0.8061769047348699</v>
      </c>
      <c r="F13" s="71">
        <f t="shared" si="1"/>
        <v>197.57011468150333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89</v>
      </c>
      <c r="C14" s="135">
        <v>0.56</v>
      </c>
      <c r="D14" s="13">
        <v>176.25</v>
      </c>
      <c r="E14" s="135">
        <f t="shared" si="1"/>
        <v>0.6358578403542637</v>
      </c>
      <c r="F14" s="71">
        <f t="shared" si="1"/>
        <v>200.12490064721243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8" t="s">
        <v>74</v>
      </c>
      <c r="D16" s="148"/>
      <c r="E16" s="144" t="s">
        <v>6</v>
      </c>
      <c r="F16" s="145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43">
        <v>170</v>
      </c>
      <c r="D17" s="87">
        <v>23170</v>
      </c>
      <c r="E17" s="116">
        <f aca="true" t="shared" si="2" ref="E17:F19">C17/$D$87</f>
        <v>1.5369315613416508</v>
      </c>
      <c r="F17" s="71">
        <f t="shared" si="2"/>
        <v>209.47473103697678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91</v>
      </c>
      <c r="C18" s="143">
        <v>210</v>
      </c>
      <c r="D18" s="87">
        <v>24160</v>
      </c>
      <c r="E18" s="116">
        <f t="shared" si="2"/>
        <v>1.898562516951451</v>
      </c>
      <c r="F18" s="71">
        <f t="shared" si="2"/>
        <v>218.4250971883193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96</v>
      </c>
      <c r="C19" s="143">
        <v>60</v>
      </c>
      <c r="D19" s="87">
        <v>24150</v>
      </c>
      <c r="E19" s="116">
        <f t="shared" si="2"/>
        <v>0.5424464334147003</v>
      </c>
      <c r="F19" s="71">
        <f t="shared" si="2"/>
        <v>218.33468944941689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4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4" t="s">
        <v>5</v>
      </c>
      <c r="D21" s="145"/>
      <c r="E21" s="148" t="s">
        <v>6</v>
      </c>
      <c r="F21" s="148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81</v>
      </c>
      <c r="C22" s="117">
        <v>0.002</v>
      </c>
      <c r="D22" s="14">
        <v>4.866</v>
      </c>
      <c r="E22" s="117">
        <f aca="true" t="shared" si="3" ref="E22:F24">C22*36.7437</f>
        <v>0.0734874</v>
      </c>
      <c r="F22" s="13">
        <f t="shared" si="3"/>
        <v>178.79484419999997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80</v>
      </c>
      <c r="C23" s="117">
        <v>0.006</v>
      </c>
      <c r="D23" s="14">
        <v>4.904</v>
      </c>
      <c r="E23" s="117">
        <f t="shared" si="3"/>
        <v>0.2204622</v>
      </c>
      <c r="F23" s="13">
        <f t="shared" si="3"/>
        <v>180.19110479999998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86</v>
      </c>
      <c r="C24" s="117">
        <v>0.014</v>
      </c>
      <c r="D24" s="89">
        <v>4.932</v>
      </c>
      <c r="E24" s="117">
        <f t="shared" si="3"/>
        <v>0.5144118</v>
      </c>
      <c r="F24" s="13">
        <f t="shared" si="3"/>
        <v>181.2199284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8" t="s">
        <v>9</v>
      </c>
      <c r="D26" s="148"/>
      <c r="E26" s="144" t="s">
        <v>10</v>
      </c>
      <c r="F26" s="145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16">
        <v>0.26</v>
      </c>
      <c r="D27" s="71">
        <v>195.5</v>
      </c>
      <c r="E27" s="116">
        <f aca="true" t="shared" si="4" ref="E27:F29">C27/$D$86</f>
        <v>0.295219711593051</v>
      </c>
      <c r="F27" s="71">
        <f t="shared" si="4"/>
        <v>221.98251390939024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83</v>
      </c>
      <c r="C28" s="135">
        <v>0.26</v>
      </c>
      <c r="D28" s="13">
        <v>194</v>
      </c>
      <c r="E28" s="135">
        <f t="shared" si="4"/>
        <v>0.295219711593051</v>
      </c>
      <c r="F28" s="71">
        <f t="shared" si="4"/>
        <v>220.2793232655842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92</v>
      </c>
      <c r="C29" s="135">
        <v>0.14</v>
      </c>
      <c r="D29" s="13">
        <v>179.25</v>
      </c>
      <c r="E29" s="135">
        <f>C29/$D$86</f>
        <v>0.15896446008856593</v>
      </c>
      <c r="F29" s="71">
        <f t="shared" si="4"/>
        <v>203.53128193482456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8" t="s">
        <v>12</v>
      </c>
      <c r="D31" s="148"/>
      <c r="E31" s="148" t="s">
        <v>10</v>
      </c>
      <c r="F31" s="14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35">
        <v>0.07</v>
      </c>
      <c r="D32" s="13">
        <v>361.5</v>
      </c>
      <c r="E32" s="135">
        <f aca="true" t="shared" si="5" ref="E32:F34">C32/$D$86</f>
        <v>0.07948223004428297</v>
      </c>
      <c r="F32" s="71">
        <f t="shared" si="5"/>
        <v>410.46894515726126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88</v>
      </c>
      <c r="C33" s="135">
        <v>0.07</v>
      </c>
      <c r="D33" s="13">
        <v>361.25</v>
      </c>
      <c r="E33" s="135">
        <f t="shared" si="5"/>
        <v>0.07948223004428297</v>
      </c>
      <c r="F33" s="71">
        <f t="shared" si="5"/>
        <v>410.1850800499602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89</v>
      </c>
      <c r="C34" s="116">
        <v>0.14</v>
      </c>
      <c r="D34" s="66">
        <v>365.5</v>
      </c>
      <c r="E34" s="116">
        <f t="shared" si="5"/>
        <v>0.15896446008856593</v>
      </c>
      <c r="F34" s="71">
        <f t="shared" si="5"/>
        <v>415.01078687407744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6" t="s">
        <v>5</v>
      </c>
      <c r="D36" s="147"/>
      <c r="E36" s="146" t="s">
        <v>6</v>
      </c>
      <c r="F36" s="147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17">
        <v>0.01</v>
      </c>
      <c r="D37" s="75">
        <v>2.71</v>
      </c>
      <c r="E37" s="117">
        <f aca="true" t="shared" si="6" ref="E37:F39">C37*58.0164</f>
        <v>0.580164</v>
      </c>
      <c r="F37" s="71">
        <f t="shared" si="6"/>
        <v>157.22444399999998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80</v>
      </c>
      <c r="C38" s="114">
        <v>0.012</v>
      </c>
      <c r="D38" s="75">
        <v>2.74</v>
      </c>
      <c r="E38" s="114">
        <f t="shared" si="6"/>
        <v>0.6961968</v>
      </c>
      <c r="F38" s="71">
        <f t="shared" si="6"/>
        <v>158.964936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86</v>
      </c>
      <c r="C39" s="114">
        <v>0.012</v>
      </c>
      <c r="D39" s="75">
        <v>2.744</v>
      </c>
      <c r="E39" s="114">
        <f t="shared" si="6"/>
        <v>0.6961968</v>
      </c>
      <c r="F39" s="71">
        <f t="shared" si="6"/>
        <v>159.1970016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6" t="s">
        <v>5</v>
      </c>
      <c r="D41" s="147"/>
      <c r="E41" s="146" t="s">
        <v>6</v>
      </c>
      <c r="F41" s="1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82</v>
      </c>
      <c r="C42" s="114">
        <v>0.006</v>
      </c>
      <c r="D42" s="75">
        <v>9.072</v>
      </c>
      <c r="E42" s="114">
        <f aca="true" t="shared" si="7" ref="E42:F44">C42*36.7437</f>
        <v>0.2204622</v>
      </c>
      <c r="F42" s="71">
        <f t="shared" si="7"/>
        <v>333.33884639999997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79</v>
      </c>
      <c r="C43" s="114">
        <v>0.004</v>
      </c>
      <c r="D43" s="75">
        <v>9.214</v>
      </c>
      <c r="E43" s="114">
        <f t="shared" si="7"/>
        <v>0.1469748</v>
      </c>
      <c r="F43" s="71">
        <f t="shared" si="7"/>
        <v>338.5564518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80</v>
      </c>
      <c r="C44" s="114">
        <v>0.002</v>
      </c>
      <c r="D44" s="75">
        <v>9.36</v>
      </c>
      <c r="E44" s="114">
        <f t="shared" si="7"/>
        <v>0.0734874</v>
      </c>
      <c r="F44" s="71">
        <f t="shared" si="7"/>
        <v>343.92103199999997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4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8" t="s">
        <v>73</v>
      </c>
      <c r="D46" s="148"/>
      <c r="E46" s="144" t="s">
        <v>6</v>
      </c>
      <c r="F46" s="145"/>
      <c r="G46" s="23"/>
      <c r="H46" s="23"/>
      <c r="I46" s="23"/>
      <c r="K46" s="23"/>
      <c r="L46" s="23"/>
      <c r="M46" s="23"/>
    </row>
    <row r="47" spans="2:13" s="6" customFormat="1" ht="15">
      <c r="B47" s="24" t="s">
        <v>93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94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97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6" t="s">
        <v>16</v>
      </c>
      <c r="D51" s="147"/>
      <c r="E51" s="146" t="s">
        <v>6</v>
      </c>
      <c r="F51" s="147"/>
      <c r="G51"/>
      <c r="H51"/>
      <c r="I51"/>
      <c r="J51" s="6"/>
    </row>
    <row r="52" spans="2:19" s="22" customFormat="1" ht="15">
      <c r="B52" s="24" t="s">
        <v>79</v>
      </c>
      <c r="C52" s="114">
        <v>0.3</v>
      </c>
      <c r="D52" s="76">
        <v>305.2</v>
      </c>
      <c r="E52" s="114">
        <f aca="true" t="shared" si="8" ref="E52:F54">C52*1.1023</f>
        <v>0.33069</v>
      </c>
      <c r="F52" s="76">
        <f t="shared" si="8"/>
        <v>336.42196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80</v>
      </c>
      <c r="C53" s="114">
        <v>0.4</v>
      </c>
      <c r="D53" s="76">
        <v>308.8</v>
      </c>
      <c r="E53" s="114">
        <f t="shared" si="8"/>
        <v>0.44092000000000003</v>
      </c>
      <c r="F53" s="76">
        <f t="shared" si="8"/>
        <v>340.39024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86</v>
      </c>
      <c r="C54" s="114">
        <v>0.6</v>
      </c>
      <c r="D54" s="76">
        <v>312.9</v>
      </c>
      <c r="E54" s="114">
        <f>C54*1.1023</f>
        <v>0.66138</v>
      </c>
      <c r="F54" s="76">
        <f t="shared" si="8"/>
        <v>344.90967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35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6" t="s">
        <v>18</v>
      </c>
      <c r="D56" s="147"/>
      <c r="E56" s="146" t="s">
        <v>19</v>
      </c>
      <c r="F56" s="147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16">
        <v>0.02</v>
      </c>
      <c r="D57" s="71">
        <v>30.53</v>
      </c>
      <c r="E57" s="116">
        <f aca="true" t="shared" si="9" ref="E57:F59">C57/454*1000</f>
        <v>0.04405286343612335</v>
      </c>
      <c r="F57" s="71">
        <f t="shared" si="9"/>
        <v>67.2466960352423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80</v>
      </c>
      <c r="C58" s="116">
        <v>0.03</v>
      </c>
      <c r="D58" s="71">
        <v>30.87</v>
      </c>
      <c r="E58" s="116">
        <f t="shared" si="9"/>
        <v>0.06607929515418502</v>
      </c>
      <c r="F58" s="71">
        <f t="shared" si="9"/>
        <v>67.99559471365639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86</v>
      </c>
      <c r="C59" s="116">
        <v>0.05</v>
      </c>
      <c r="D59" s="71">
        <v>31.21</v>
      </c>
      <c r="E59" s="116">
        <f t="shared" si="9"/>
        <v>0.11013215859030838</v>
      </c>
      <c r="F59" s="71">
        <f t="shared" si="9"/>
        <v>68.7444933920705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6" t="s">
        <v>21</v>
      </c>
      <c r="D61" s="147"/>
      <c r="E61" s="146" t="s">
        <v>6</v>
      </c>
      <c r="F61" s="147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79</v>
      </c>
      <c r="C62" s="114">
        <v>0.02</v>
      </c>
      <c r="D62" s="75">
        <v>10.19</v>
      </c>
      <c r="E62" s="114">
        <f aca="true" t="shared" si="10" ref="E62:F64">C62*22.026</f>
        <v>0.44052</v>
      </c>
      <c r="F62" s="71">
        <f t="shared" si="10"/>
        <v>224.44493999999997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80</v>
      </c>
      <c r="C63" s="119">
        <v>0</v>
      </c>
      <c r="D63" s="75">
        <v>10.4</v>
      </c>
      <c r="E63" s="119">
        <f t="shared" si="10"/>
        <v>0</v>
      </c>
      <c r="F63" s="71">
        <f t="shared" si="10"/>
        <v>229.0704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86</v>
      </c>
      <c r="C64" s="117">
        <v>0.005</v>
      </c>
      <c r="D64" s="75">
        <v>10.57</v>
      </c>
      <c r="E64" s="117">
        <f t="shared" si="10"/>
        <v>0.11013</v>
      </c>
      <c r="F64" s="71">
        <f t="shared" si="10"/>
        <v>232.81482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46" t="s">
        <v>84</v>
      </c>
      <c r="D66" s="147"/>
      <c r="E66" s="146" t="s">
        <v>23</v>
      </c>
      <c r="F66" s="147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79</v>
      </c>
      <c r="C67" s="117">
        <v>0.002</v>
      </c>
      <c r="D67" s="75">
        <v>1.345</v>
      </c>
      <c r="E67" s="117">
        <f aca="true" t="shared" si="11" ref="E67:F69">C67/3.785</f>
        <v>0.0005284015852047556</v>
      </c>
      <c r="F67" s="71">
        <f t="shared" si="11"/>
        <v>0.35535006605019814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95</v>
      </c>
      <c r="C68" s="117">
        <v>0.003</v>
      </c>
      <c r="D68" s="75">
        <v>1.364</v>
      </c>
      <c r="E68" s="117">
        <f t="shared" si="11"/>
        <v>0.0007926023778071334</v>
      </c>
      <c r="F68" s="71">
        <f t="shared" si="11"/>
        <v>0.36036988110964335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80</v>
      </c>
      <c r="C69" s="117">
        <v>0.002</v>
      </c>
      <c r="D69" s="75">
        <v>1.377</v>
      </c>
      <c r="E69" s="117">
        <f t="shared" si="11"/>
        <v>0.0005284015852047556</v>
      </c>
      <c r="F69" s="71">
        <f t="shared" si="11"/>
        <v>0.3638044914134742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46" t="s">
        <v>25</v>
      </c>
      <c r="D71" s="147"/>
      <c r="E71" s="146" t="s">
        <v>26</v>
      </c>
      <c r="F71" s="147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87</v>
      </c>
      <c r="C72" s="131">
        <v>0.0005</v>
      </c>
      <c r="D72" s="126">
        <v>0.9825</v>
      </c>
      <c r="E72" s="131">
        <f>C72/454*100</f>
        <v>0.00011013215859030836</v>
      </c>
      <c r="F72" s="77">
        <f>D72/454*1000</f>
        <v>2.1640969162995596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79</v>
      </c>
      <c r="C73" s="131">
        <v>0.00275</v>
      </c>
      <c r="D73" s="126">
        <v>0.985</v>
      </c>
      <c r="E73" s="131">
        <f>C73/454*100</f>
        <v>0.000605726872246696</v>
      </c>
      <c r="F73" s="77">
        <f>D73/454*1000</f>
        <v>2.169603524229075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95</v>
      </c>
      <c r="C74" s="142">
        <v>0.00025</v>
      </c>
      <c r="D74" s="126">
        <v>1</v>
      </c>
      <c r="E74" s="142">
        <f>C74/454*100</f>
        <v>5.506607929515418E-05</v>
      </c>
      <c r="F74" s="77">
        <f>D74/454*1000</f>
        <v>2.2026431718061676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4" t="s">
        <v>25</v>
      </c>
      <c r="D76" s="154"/>
      <c r="E76" s="146" t="s">
        <v>28</v>
      </c>
      <c r="F76" s="147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18">
        <v>0.0013</v>
      </c>
      <c r="D77" s="127">
        <v>0.1327</v>
      </c>
      <c r="E77" s="118">
        <f aca="true" t="shared" si="12" ref="E77:F79">C77/454*1000000</f>
        <v>2.8634361233480172</v>
      </c>
      <c r="F77" s="71">
        <f t="shared" si="12"/>
        <v>292.29074889867843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80</v>
      </c>
      <c r="C78" s="118">
        <v>0.001</v>
      </c>
      <c r="D78" s="127">
        <v>0.1328</v>
      </c>
      <c r="E78" s="118">
        <f t="shared" si="12"/>
        <v>2.202643171806167</v>
      </c>
      <c r="F78" s="71">
        <f t="shared" si="12"/>
        <v>292.511013215859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86</v>
      </c>
      <c r="C79" s="118">
        <v>0.0008</v>
      </c>
      <c r="D79" s="127" t="s">
        <v>72</v>
      </c>
      <c r="E79" s="118">
        <f t="shared" si="12"/>
        <v>1.762114537444934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1.1354</v>
      </c>
      <c r="F85" s="128">
        <v>0.009</v>
      </c>
      <c r="G85" s="128">
        <v>1.3095</v>
      </c>
      <c r="H85" s="128">
        <v>1.0009</v>
      </c>
      <c r="I85" s="128">
        <v>0.7619</v>
      </c>
      <c r="J85" s="128">
        <v>0.716</v>
      </c>
      <c r="K85" s="128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0.8807</v>
      </c>
      <c r="E86" s="129" t="s">
        <v>72</v>
      </c>
      <c r="F86" s="129">
        <v>0.008</v>
      </c>
      <c r="G86" s="129">
        <v>1.1533</v>
      </c>
      <c r="H86" s="129">
        <v>0.8815</v>
      </c>
      <c r="I86" s="129">
        <v>0.671</v>
      </c>
      <c r="J86" s="129">
        <v>0.6306</v>
      </c>
      <c r="K86" s="129">
        <v>0.1122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110.61</v>
      </c>
      <c r="E87" s="128">
        <v>125.5866</v>
      </c>
      <c r="F87" s="128" t="s">
        <v>72</v>
      </c>
      <c r="G87" s="128">
        <v>144.8438</v>
      </c>
      <c r="H87" s="128">
        <v>110.7096</v>
      </c>
      <c r="I87" s="128">
        <v>84.2743</v>
      </c>
      <c r="J87" s="128">
        <v>79.1968</v>
      </c>
      <c r="K87" s="128">
        <v>14.0926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0.7637</v>
      </c>
      <c r="E88" s="129">
        <v>0.867</v>
      </c>
      <c r="F88" s="129">
        <v>0.0069</v>
      </c>
      <c r="G88" s="129" t="s">
        <v>72</v>
      </c>
      <c r="H88" s="129">
        <v>0.7643</v>
      </c>
      <c r="I88" s="129">
        <v>0.5818</v>
      </c>
      <c r="J88" s="129">
        <v>0.5468</v>
      </c>
      <c r="K88" s="129">
        <v>0.0973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0.9991</v>
      </c>
      <c r="E89" s="128">
        <v>1.1344</v>
      </c>
      <c r="F89" s="128">
        <v>0.009</v>
      </c>
      <c r="G89" s="128">
        <v>1.3083</v>
      </c>
      <c r="H89" s="128" t="s">
        <v>72</v>
      </c>
      <c r="I89" s="128">
        <v>0.7612</v>
      </c>
      <c r="J89" s="128">
        <v>0.7154</v>
      </c>
      <c r="K89" s="128">
        <v>0.1273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1.3125</v>
      </c>
      <c r="E90" s="129">
        <v>1.4902</v>
      </c>
      <c r="F90" s="129">
        <v>0.0119</v>
      </c>
      <c r="G90" s="129">
        <v>1.7187</v>
      </c>
      <c r="H90" s="129">
        <v>1.3137</v>
      </c>
      <c r="I90" s="129" t="s">
        <v>72</v>
      </c>
      <c r="J90" s="129">
        <v>0.9398</v>
      </c>
      <c r="K90" s="129">
        <v>0.1672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1.3966</v>
      </c>
      <c r="E91" s="128">
        <v>1.5858</v>
      </c>
      <c r="F91" s="128">
        <v>0.0126</v>
      </c>
      <c r="G91" s="128">
        <v>1.8289</v>
      </c>
      <c r="H91" s="128">
        <v>1.3979</v>
      </c>
      <c r="I91" s="128">
        <v>1.0641</v>
      </c>
      <c r="J91" s="128" t="s">
        <v>72</v>
      </c>
      <c r="K91" s="128">
        <v>0.1779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7.8488</v>
      </c>
      <c r="E92" s="129">
        <v>8.9115</v>
      </c>
      <c r="F92" s="129">
        <v>0.071</v>
      </c>
      <c r="G92" s="129">
        <v>10.278</v>
      </c>
      <c r="H92" s="129">
        <v>7.8559</v>
      </c>
      <c r="I92" s="129">
        <v>5.98</v>
      </c>
      <c r="J92" s="129">
        <v>5.6197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54</v>
      </c>
      <c r="C114" s="157"/>
      <c r="D114" s="157"/>
      <c r="E114" s="157"/>
      <c r="F114" s="157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3" t="s">
        <v>55</v>
      </c>
      <c r="C115" s="153"/>
      <c r="D115" s="153"/>
      <c r="E115" s="153"/>
      <c r="F115" s="153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3" t="s">
        <v>56</v>
      </c>
      <c r="C116" s="153"/>
      <c r="D116" s="153"/>
      <c r="E116" s="153"/>
      <c r="F116" s="153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3" t="s">
        <v>57</v>
      </c>
      <c r="C117" s="153"/>
      <c r="D117" s="153"/>
      <c r="E117" s="153"/>
      <c r="F117" s="153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3" t="s">
        <v>58</v>
      </c>
      <c r="C118" s="153"/>
      <c r="D118" s="153"/>
      <c r="E118" s="153"/>
      <c r="F118" s="153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3" t="s">
        <v>59</v>
      </c>
      <c r="C119" s="153"/>
      <c r="D119" s="153"/>
      <c r="E119" s="153"/>
      <c r="F119" s="153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3" t="s">
        <v>60</v>
      </c>
      <c r="C120" s="153"/>
      <c r="D120" s="153"/>
      <c r="E120" s="153"/>
      <c r="F120" s="153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2" t="s">
        <v>61</v>
      </c>
      <c r="C121" s="152"/>
      <c r="D121" s="152"/>
      <c r="E121" s="152"/>
      <c r="F121" s="152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5"/>
      <c r="D123" s="164"/>
      <c r="E123" s="164"/>
      <c r="F123" s="156"/>
      <c r="G123" s="120"/>
      <c r="H123" s="120"/>
    </row>
    <row r="124" spans="2:8" ht="30.75" customHeight="1">
      <c r="B124" s="32" t="s">
        <v>63</v>
      </c>
      <c r="C124" s="155" t="s">
        <v>64</v>
      </c>
      <c r="D124" s="156"/>
      <c r="E124" s="155" t="s">
        <v>65</v>
      </c>
      <c r="F124" s="156"/>
      <c r="G124" s="120"/>
      <c r="H124" s="120"/>
    </row>
    <row r="125" spans="2:8" ht="30.75" customHeight="1">
      <c r="B125" s="32" t="s">
        <v>66</v>
      </c>
      <c r="C125" s="155" t="s">
        <v>67</v>
      </c>
      <c r="D125" s="156"/>
      <c r="E125" s="155" t="s">
        <v>68</v>
      </c>
      <c r="F125" s="156"/>
      <c r="G125" s="120"/>
      <c r="H125" s="120"/>
    </row>
    <row r="126" spans="2:8" ht="15" customHeight="1">
      <c r="B126" s="158" t="s">
        <v>69</v>
      </c>
      <c r="C126" s="160" t="s">
        <v>70</v>
      </c>
      <c r="D126" s="161"/>
      <c r="E126" s="160" t="s">
        <v>71</v>
      </c>
      <c r="F126" s="161"/>
      <c r="G126" s="120"/>
      <c r="H126" s="120"/>
    </row>
    <row r="127" spans="2:8" ht="15" customHeight="1">
      <c r="B127" s="159"/>
      <c r="C127" s="162"/>
      <c r="D127" s="163"/>
      <c r="E127" s="162"/>
      <c r="F127" s="163"/>
      <c r="G127" s="120"/>
      <c r="H127" s="120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2019-02-25T08:30:50Z</dcterms:modified>
  <cp:category/>
  <cp:version/>
  <cp:contentType/>
  <cp:contentStatus/>
</cp:coreProperties>
</file>