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<sst xmlns="http://schemas.openxmlformats.org/spreadsheetml/2006/main" count="167" uniqueCount="103">
  <si>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</si>
  <si>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</si>
  <si>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</si>
  <si>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</si>
  <si>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</si>
  <si>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</si>
  <si>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</si>
  <si>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</si>
  <si>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</si>
  <si>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</si>
  <si>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</si>
  <si>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</si>
  <si>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</si>
  <si>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</si>
  <si>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</si>
  <si>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</si>
  <si>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</si>
  <si>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</si>
  <si>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</si>
  <si>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</si>
  <si>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</si>
  <si>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</si>
  <si>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</si>
  <si>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</si>
  <si>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</si>
  <si>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</si>
  <si>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</si>
  <si>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</si>
  <si>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</si>
  <si>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</si>
  <si>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</si>
  <si>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</si>
  <si>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</si>
  <si>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</si>
  <si>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</si>
  <si>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</si>
  <si>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</si>
  <si>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</si>
  <si>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</si>
  <si>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</si>
  <si>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</si>
  <si>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</si>
  <si>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</si>
  <si>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</si>
  <si>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</si>
  <si>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</si>
  <si>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</si>
  <si>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</si>
  <si>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</si>
  <si>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</si>
  <si>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</si>
  <si>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</si>
  <si>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</si>
  <si>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</si>
  <si>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</si>
  <si>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</si>
  <si>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</si>
  <si>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</si>
  <si>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</si>
  <si>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</si>
  <si>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</si>
  <si>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</si>
  <si>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</si>
  <si>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</si>
  <si>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</si>
  <si>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</si>
  <si>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</si>
  <si>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</si>
  <si>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</si>
  <si>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</si>
  <si>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</si>
  <si>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</si>
  <si>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</si>
  <si>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</si>
  <si>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</si>
  <si>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</si>
  <si>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</si>
  <si>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</si>
  <si>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</si>
  <si>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</si>
  <si>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</si>
  <si>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</si>
  <si>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</si>
  <si>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</si>
  <si>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</si>
  <si>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CME -Липень'19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</si>
  <si>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</si>
  <si>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</si>
  <si>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</si>
  <si>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</si>
  <si>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</si>
  <si>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</si>
  <si>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</si>
  <si>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</si>
  <si>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</si>
  <si>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</si>
  <si>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</si>
  <si>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</si>
  <si>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</si>
  <si>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TOCOM - Вересень '18 (¥/МT)</t>
  </si>
  <si>
    <t>TOCOM - Серпень '18 (¥/МT)</t>
  </si>
  <si>
    <t>TOCOM - Квітень '18 (¥/МT)</t>
  </si>
  <si>
    <t>22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</si>
</sst>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102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81</v>
      </c>
      <c r="C7" s="122">
        <v>0.01</v>
      </c>
      <c r="D7" s="14">
        <v>3.664</v>
      </c>
      <c r="E7" s="122">
        <f aca="true" t="shared" si="0" ref="E7:F9">C7*39.3683</f>
        <v>0.393683</v>
      </c>
      <c r="F7" s="13">
        <f t="shared" si="0"/>
        <v>144.2454512</v>
      </c>
    </row>
    <row r="8" spans="2:6" s="6" customFormat="1" ht="15">
      <c r="B8" s="24" t="s">
        <v>84</v>
      </c>
      <c r="C8" s="122">
        <v>0.006</v>
      </c>
      <c r="D8" s="14">
        <v>3.744</v>
      </c>
      <c r="E8" s="122">
        <f t="shared" si="0"/>
        <v>0.2362098</v>
      </c>
      <c r="F8" s="13">
        <f t="shared" si="0"/>
        <v>147.3949152</v>
      </c>
    </row>
    <row r="9" spans="2:17" s="6" customFormat="1" ht="15">
      <c r="B9" s="24" t="s">
        <v>93</v>
      </c>
      <c r="C9" s="122">
        <v>0.006</v>
      </c>
      <c r="D9" s="14">
        <v>3.822</v>
      </c>
      <c r="E9" s="122">
        <f t="shared" si="0"/>
        <v>0.2362098</v>
      </c>
      <c r="F9" s="13">
        <f>D9*39.3683</f>
        <v>150.4656426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21">
        <v>0.16</v>
      </c>
      <c r="D12" s="13">
        <v>153</v>
      </c>
      <c r="E12" s="121">
        <f aca="true" t="shared" si="1" ref="E12:F14">C12/$D$86</f>
        <v>0.19687461547926666</v>
      </c>
      <c r="F12" s="72">
        <f t="shared" si="1"/>
        <v>188.26135105204872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88</v>
      </c>
      <c r="C13" s="141">
        <v>0</v>
      </c>
      <c r="D13" s="13">
        <v>159.5</v>
      </c>
      <c r="E13" s="141">
        <f t="shared" si="1"/>
        <v>0</v>
      </c>
      <c r="F13" s="72">
        <f t="shared" si="1"/>
        <v>196.25938230589395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96</v>
      </c>
      <c r="C14" s="119">
        <v>0.15</v>
      </c>
      <c r="D14" s="13">
        <v>166.75</v>
      </c>
      <c r="E14" s="119">
        <f t="shared" si="1"/>
        <v>0.18456995201181248</v>
      </c>
      <c r="F14" s="72">
        <f t="shared" si="1"/>
        <v>205.1802633197982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91</v>
      </c>
      <c r="C17" s="121">
        <v>360</v>
      </c>
      <c r="D17" s="88">
        <v>21910</v>
      </c>
      <c r="E17" s="121">
        <f aca="true" t="shared" si="2" ref="E17:F19">C17/$D$87</f>
        <v>3.36480044864006</v>
      </c>
      <c r="F17" s="72">
        <f t="shared" si="2"/>
        <v>204.7854939713992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1">
        <v>70</v>
      </c>
      <c r="D18" s="88">
        <v>21890</v>
      </c>
      <c r="E18" s="121">
        <f t="shared" si="2"/>
        <v>0.6542667539022339</v>
      </c>
      <c r="F18" s="72">
        <f t="shared" si="2"/>
        <v>204.59856061314142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1">
        <v>180</v>
      </c>
      <c r="D19" s="88">
        <v>21620</v>
      </c>
      <c r="E19" s="121">
        <f t="shared" si="2"/>
        <v>1.68240022432003</v>
      </c>
      <c r="F19" s="72">
        <f>D19/$D$87</f>
        <v>202.0749602766614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22">
        <v>0.04</v>
      </c>
      <c r="D22" s="14">
        <v>4.506</v>
      </c>
      <c r="E22" s="122">
        <f aca="true" t="shared" si="3" ref="E22:F24">C22*36.7437</f>
        <v>1.4697479999999998</v>
      </c>
      <c r="F22" s="13">
        <f t="shared" si="3"/>
        <v>165.5671122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84</v>
      </c>
      <c r="C23" s="122">
        <v>0.046</v>
      </c>
      <c r="D23" s="14">
        <v>4.634</v>
      </c>
      <c r="E23" s="122">
        <f t="shared" si="3"/>
        <v>1.6902101999999999</v>
      </c>
      <c r="F23" s="13">
        <f t="shared" si="3"/>
        <v>170.2703058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93</v>
      </c>
      <c r="C24" s="122">
        <v>0.042</v>
      </c>
      <c r="D24" s="92">
        <v>4.782</v>
      </c>
      <c r="E24" s="122">
        <f t="shared" si="3"/>
        <v>1.5432354</v>
      </c>
      <c r="F24" s="13">
        <f t="shared" si="3"/>
        <v>175.7083734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1">
        <v>0.31</v>
      </c>
      <c r="D27" s="72">
        <v>161.75</v>
      </c>
      <c r="E27" s="121">
        <f aca="true" t="shared" si="4" ref="E27:F29">C27/$D$86</f>
        <v>0.38144456749107913</v>
      </c>
      <c r="F27" s="72">
        <f t="shared" si="4"/>
        <v>199.02793158607113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1">
        <v>0.31</v>
      </c>
      <c r="D28" s="13">
        <v>163.5</v>
      </c>
      <c r="E28" s="121">
        <f t="shared" si="4"/>
        <v>0.38144456749107913</v>
      </c>
      <c r="F28" s="72">
        <f t="shared" si="4"/>
        <v>201.18124769287562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1">
        <v>0.3</v>
      </c>
      <c r="D29" s="13">
        <v>168</v>
      </c>
      <c r="E29" s="121">
        <f>C29/$D$86</f>
        <v>0.36913990402362495</v>
      </c>
      <c r="F29" s="72">
        <f t="shared" si="4"/>
        <v>206.71834625322998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19">
        <v>0.28</v>
      </c>
      <c r="D32" s="13">
        <v>353.5</v>
      </c>
      <c r="E32" s="119">
        <f aca="true" t="shared" si="5" ref="E32:F34">C32/$D$86</f>
        <v>0.34453057708871665</v>
      </c>
      <c r="F32" s="72">
        <f t="shared" si="5"/>
        <v>434.9698535745047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19">
        <v>0.14</v>
      </c>
      <c r="D33" s="13">
        <v>350.5</v>
      </c>
      <c r="E33" s="119">
        <f t="shared" si="5"/>
        <v>0.17226528854435832</v>
      </c>
      <c r="F33" s="72">
        <f t="shared" si="5"/>
        <v>431.2784545342685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19">
        <v>0.21</v>
      </c>
      <c r="D34" s="67">
        <v>353.25</v>
      </c>
      <c r="E34" s="119">
        <f t="shared" si="5"/>
        <v>0.25839793281653745</v>
      </c>
      <c r="F34" s="72">
        <f t="shared" si="5"/>
        <v>434.6622369878184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18">
        <v>0.004</v>
      </c>
      <c r="D37" s="76">
        <v>2.594</v>
      </c>
      <c r="E37" s="118">
        <f aca="true" t="shared" si="6" ref="E37:F39">C37*58.0164</f>
        <v>0.23206559999999998</v>
      </c>
      <c r="F37" s="72">
        <f t="shared" si="6"/>
        <v>150.4945416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84</v>
      </c>
      <c r="C38" s="122">
        <v>0.012</v>
      </c>
      <c r="D38" s="76">
        <v>2.614</v>
      </c>
      <c r="E38" s="122">
        <f t="shared" si="6"/>
        <v>0.6961968</v>
      </c>
      <c r="F38" s="72">
        <f t="shared" si="6"/>
        <v>151.65486959999998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94</v>
      </c>
      <c r="C39" s="122">
        <v>0.022</v>
      </c>
      <c r="D39" s="76">
        <v>2.604</v>
      </c>
      <c r="E39" s="122">
        <f t="shared" si="6"/>
        <v>1.2763608</v>
      </c>
      <c r="F39" s="72">
        <f t="shared" si="6"/>
        <v>151.0747056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18">
        <v>0.022</v>
      </c>
      <c r="D42" s="76">
        <v>10.3</v>
      </c>
      <c r="E42" s="118">
        <f aca="true" t="shared" si="7" ref="E42:F44">C42*36.7437</f>
        <v>0.8083613999999999</v>
      </c>
      <c r="F42" s="72">
        <f t="shared" si="7"/>
        <v>378.46011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84</v>
      </c>
      <c r="C43" s="118">
        <v>0.022</v>
      </c>
      <c r="D43" s="76">
        <v>10.42</v>
      </c>
      <c r="E43" s="118">
        <f t="shared" si="7"/>
        <v>0.8083613999999999</v>
      </c>
      <c r="F43" s="72">
        <f t="shared" si="7"/>
        <v>382.869354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94</v>
      </c>
      <c r="C44" s="118">
        <v>0.024</v>
      </c>
      <c r="D44" s="76">
        <v>10.51</v>
      </c>
      <c r="E44" s="118">
        <f t="shared" si="7"/>
        <v>0.8818488</v>
      </c>
      <c r="F44" s="72">
        <f t="shared" si="7"/>
        <v>386.17628699999995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101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81</v>
      </c>
      <c r="C52" s="118">
        <v>1.1</v>
      </c>
      <c r="D52" s="77">
        <v>376.6</v>
      </c>
      <c r="E52" s="118">
        <f aca="true" t="shared" si="8" ref="E52:F54">C52*1.1023</f>
        <v>1.21253</v>
      </c>
      <c r="F52" s="77">
        <f t="shared" si="8"/>
        <v>415.12618000000003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18">
        <v>1.4</v>
      </c>
      <c r="D53" s="77">
        <v>378.8</v>
      </c>
      <c r="E53" s="118">
        <f t="shared" si="8"/>
        <v>1.54322</v>
      </c>
      <c r="F53" s="77">
        <f t="shared" si="8"/>
        <v>417.55124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94</v>
      </c>
      <c r="C54" s="118">
        <v>0.7</v>
      </c>
      <c r="D54" s="106">
        <v>378.8</v>
      </c>
      <c r="E54" s="118">
        <f>C54*1.1023</f>
        <v>0.77161</v>
      </c>
      <c r="F54" s="77">
        <f t="shared" si="8"/>
        <v>417.55124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19">
        <v>0.03</v>
      </c>
      <c r="D57" s="72">
        <v>32.04</v>
      </c>
      <c r="E57" s="119">
        <f aca="true" t="shared" si="9" ref="E57:F59">C57/454*1000</f>
        <v>0.06607929515418502</v>
      </c>
      <c r="F57" s="72">
        <f t="shared" si="9"/>
        <v>70.5726872246696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19">
        <v>0.03</v>
      </c>
      <c r="D58" s="72">
        <v>32.35</v>
      </c>
      <c r="E58" s="119">
        <f t="shared" si="9"/>
        <v>0.06607929515418502</v>
      </c>
      <c r="F58" s="72">
        <f t="shared" si="9"/>
        <v>71.25550660792952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94</v>
      </c>
      <c r="C59" s="119">
        <v>0.04</v>
      </c>
      <c r="D59" s="72">
        <v>32.44</v>
      </c>
      <c r="E59" s="119">
        <f t="shared" si="9"/>
        <v>0.0881057268722467</v>
      </c>
      <c r="F59" s="72">
        <f t="shared" si="9"/>
        <v>71.45374449339207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22">
        <v>0.06</v>
      </c>
      <c r="D62" s="76">
        <v>12.04</v>
      </c>
      <c r="E62" s="122">
        <f aca="true" t="shared" si="10" ref="E62:F64">C62*22.026</f>
        <v>1.3215599999999998</v>
      </c>
      <c r="F62" s="72">
        <f t="shared" si="10"/>
        <v>265.19304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22">
        <v>0.1</v>
      </c>
      <c r="D63" s="76">
        <v>12.27</v>
      </c>
      <c r="E63" s="122">
        <f t="shared" si="10"/>
        <v>2.2026</v>
      </c>
      <c r="F63" s="72">
        <f t="shared" si="10"/>
        <v>270.25901999999996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94</v>
      </c>
      <c r="C64" s="122">
        <v>0.105</v>
      </c>
      <c r="D64" s="76">
        <v>12.415</v>
      </c>
      <c r="E64" s="122">
        <f t="shared" si="10"/>
        <v>2.3127299999999997</v>
      </c>
      <c r="F64" s="72">
        <f t="shared" si="10"/>
        <v>273.45279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22">
        <v>0.01</v>
      </c>
      <c r="D67" s="76">
        <v>1.489</v>
      </c>
      <c r="E67" s="122">
        <f aca="true" t="shared" si="11" ref="E67:F69">C67/3.785</f>
        <v>0.002642007926023778</v>
      </c>
      <c r="F67" s="72">
        <f t="shared" si="11"/>
        <v>0.39339498018494057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95</v>
      </c>
      <c r="C68" s="122">
        <v>0.01</v>
      </c>
      <c r="D68" s="76">
        <v>1.499</v>
      </c>
      <c r="E68" s="122">
        <f t="shared" si="11"/>
        <v>0.002642007926023778</v>
      </c>
      <c r="F68" s="72">
        <f t="shared" si="11"/>
        <v>0.3960369881109643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84</v>
      </c>
      <c r="C69" s="122">
        <v>0.01</v>
      </c>
      <c r="D69" s="76">
        <v>1.5</v>
      </c>
      <c r="E69" s="122">
        <f t="shared" si="11"/>
        <v>0.002642007926023778</v>
      </c>
      <c r="F69" s="72">
        <f t="shared" si="11"/>
        <v>0.3963011889035667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87</v>
      </c>
      <c r="C72" s="164">
        <v>0.00025</v>
      </c>
      <c r="D72" s="132">
        <v>0.71025</v>
      </c>
      <c r="E72" s="164">
        <f>C72/454*100</f>
        <v>5.506607929515418E-05</v>
      </c>
      <c r="F72" s="78">
        <f>D72/454*1000</f>
        <v>1.5644273127753305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38">
        <v>0.007</v>
      </c>
      <c r="D73" s="132">
        <v>0.7165</v>
      </c>
      <c r="E73" s="138">
        <f>C73/454*100</f>
        <v>0.0015418502202643174</v>
      </c>
      <c r="F73" s="78">
        <f>D73/454*1000</f>
        <v>1.5781938325991192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98</v>
      </c>
      <c r="C74" s="138">
        <v>0.0055</v>
      </c>
      <c r="D74" s="132">
        <v>0.7155</v>
      </c>
      <c r="E74" s="138">
        <f>C74/454*100</f>
        <v>0.001211453744493392</v>
      </c>
      <c r="F74" s="78">
        <f>D74/454*1000</f>
        <v>1.5759911894273129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3">
        <v>0.0033</v>
      </c>
      <c r="D77" s="133">
        <v>0.1369</v>
      </c>
      <c r="E77" s="123">
        <f aca="true" t="shared" si="12" ref="E77:F79">C77/454*1000000</f>
        <v>7.2687224669603525</v>
      </c>
      <c r="F77" s="72">
        <f t="shared" si="12"/>
        <v>301.54185022026434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23">
        <v>0.0031</v>
      </c>
      <c r="D78" s="133">
        <v>0.1346</v>
      </c>
      <c r="E78" s="123">
        <f t="shared" si="12"/>
        <v>6.828193832599119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85</v>
      </c>
      <c r="C79" s="123">
        <v>0.0024</v>
      </c>
      <c r="D79" s="133" t="s">
        <v>73</v>
      </c>
      <c r="E79" s="123">
        <f t="shared" si="12"/>
        <v>5.286343612334802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2" t="s">
        <v>73</v>
      </c>
      <c r="E85" s="134">
        <v>1.2304</v>
      </c>
      <c r="F85" s="134">
        <v>0.0093</v>
      </c>
      <c r="G85" s="134">
        <v>1.3946</v>
      </c>
      <c r="H85" s="134">
        <v>1.0698</v>
      </c>
      <c r="I85" s="134">
        <v>0.7865</v>
      </c>
      <c r="J85" s="134">
        <v>0.7827</v>
      </c>
      <c r="K85" s="134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0.8127</v>
      </c>
      <c r="E86" s="135" t="s">
        <v>73</v>
      </c>
      <c r="F86" s="135">
        <v>0.0076</v>
      </c>
      <c r="G86" s="135">
        <v>1.1335</v>
      </c>
      <c r="H86" s="135">
        <v>0.8694</v>
      </c>
      <c r="I86" s="135">
        <v>0.6392</v>
      </c>
      <c r="J86" s="135">
        <v>0.6361</v>
      </c>
      <c r="K86" s="135">
        <v>0.1039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106.99</v>
      </c>
      <c r="E87" s="134">
        <v>131.6405</v>
      </c>
      <c r="F87" s="134" t="s">
        <v>73</v>
      </c>
      <c r="G87" s="134">
        <v>149.2083</v>
      </c>
      <c r="H87" s="134">
        <v>114.4523</v>
      </c>
      <c r="I87" s="134">
        <v>84.1447</v>
      </c>
      <c r="J87" s="134">
        <v>83.7411</v>
      </c>
      <c r="K87" s="134">
        <v>13.6755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0.7171</v>
      </c>
      <c r="E88" s="135">
        <v>0.8823</v>
      </c>
      <c r="F88" s="135">
        <v>0.0067</v>
      </c>
      <c r="G88" s="135" t="s">
        <v>73</v>
      </c>
      <c r="H88" s="135">
        <v>0.7671</v>
      </c>
      <c r="I88" s="135">
        <v>0.5639</v>
      </c>
      <c r="J88" s="135">
        <v>0.5612</v>
      </c>
      <c r="K88" s="135">
        <v>0.0917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0.9348</v>
      </c>
      <c r="E89" s="134">
        <v>1.1502</v>
      </c>
      <c r="F89" s="134">
        <v>0.0087</v>
      </c>
      <c r="G89" s="134">
        <v>1.3037</v>
      </c>
      <c r="H89" s="134" t="s">
        <v>73</v>
      </c>
      <c r="I89" s="134">
        <v>0.7352</v>
      </c>
      <c r="J89" s="134">
        <v>0.7317</v>
      </c>
      <c r="K89" s="134">
        <v>0.1195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1.2715</v>
      </c>
      <c r="E90" s="135">
        <v>1.5645</v>
      </c>
      <c r="F90" s="135">
        <v>0.0119</v>
      </c>
      <c r="G90" s="135">
        <v>1.7732</v>
      </c>
      <c r="H90" s="135">
        <v>1.3602</v>
      </c>
      <c r="I90" s="135" t="s">
        <v>73</v>
      </c>
      <c r="J90" s="135">
        <v>0.9952</v>
      </c>
      <c r="K90" s="135">
        <v>0.1625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1.2776</v>
      </c>
      <c r="E91" s="134">
        <v>1.572</v>
      </c>
      <c r="F91" s="134">
        <v>0.0119</v>
      </c>
      <c r="G91" s="134">
        <v>1.7818</v>
      </c>
      <c r="H91" s="134">
        <v>1.3667</v>
      </c>
      <c r="I91" s="134">
        <v>1.0048</v>
      </c>
      <c r="J91" s="134" t="s">
        <v>73</v>
      </c>
      <c r="K91" s="134">
        <v>0.1633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7.8235</v>
      </c>
      <c r="E92" s="135">
        <v>9.626</v>
      </c>
      <c r="F92" s="135">
        <v>0.0731</v>
      </c>
      <c r="G92" s="135">
        <v>10.9107</v>
      </c>
      <c r="H92" s="135">
        <v>8.3692</v>
      </c>
      <c r="I92" s="135">
        <v>6.153</v>
      </c>
      <c r="J92" s="135">
        <v>6.1235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2" t="s">
        <v>56</v>
      </c>
      <c r="C115" s="152"/>
      <c r="D115" s="152"/>
      <c r="E115" s="152"/>
      <c r="F115" s="152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2" t="s">
        <v>57</v>
      </c>
      <c r="C116" s="152"/>
      <c r="D116" s="152"/>
      <c r="E116" s="152"/>
      <c r="F116" s="152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2" t="s">
        <v>58</v>
      </c>
      <c r="C117" s="152"/>
      <c r="D117" s="152"/>
      <c r="E117" s="152"/>
      <c r="F117" s="152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59</v>
      </c>
      <c r="C118" s="152"/>
      <c r="D118" s="152"/>
      <c r="E118" s="152"/>
      <c r="F118" s="152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60</v>
      </c>
      <c r="C119" s="152"/>
      <c r="D119" s="152"/>
      <c r="E119" s="152"/>
      <c r="F119" s="152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61</v>
      </c>
      <c r="C120" s="152"/>
      <c r="D120" s="152"/>
      <c r="E120" s="152"/>
      <c r="F120" s="152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62</v>
      </c>
      <c r="C121" s="151"/>
      <c r="D121" s="151"/>
      <c r="E121" s="151"/>
      <c r="F121" s="151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4"/>
      <c r="D123" s="163"/>
      <c r="E123" s="163"/>
      <c r="F123" s="155"/>
      <c r="G123" s="126"/>
      <c r="H123" s="126"/>
    </row>
    <row r="124" spans="2:8" ht="30.75" customHeight="1">
      <c r="B124" s="33" t="s">
        <v>64</v>
      </c>
      <c r="C124" s="154" t="s">
        <v>65</v>
      </c>
      <c r="D124" s="155"/>
      <c r="E124" s="154" t="s">
        <v>66</v>
      </c>
      <c r="F124" s="155"/>
      <c r="G124" s="126"/>
      <c r="H124" s="126"/>
    </row>
    <row r="125" spans="2:8" ht="30.75" customHeight="1">
      <c r="B125" s="33" t="s">
        <v>67</v>
      </c>
      <c r="C125" s="154" t="s">
        <v>68</v>
      </c>
      <c r="D125" s="155"/>
      <c r="E125" s="154" t="s">
        <v>69</v>
      </c>
      <c r="F125" s="155"/>
      <c r="G125" s="126"/>
      <c r="H125" s="126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6"/>
      <c r="H126" s="126"/>
    </row>
    <row r="127" spans="2:8" ht="15" customHeight="1">
      <c r="B127" s="158"/>
      <c r="C127" s="161"/>
      <c r="D127" s="162"/>
      <c r="E127" s="161"/>
      <c r="F127" s="162"/>
      <c r="G127" s="126"/>
      <c r="H127" s="12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2018-02-23T06:27:36Z</dcterms:modified>
  <cp:category/>
  <cp:version/>
  <cp:contentType/>
  <cp:contentStatus/>
</cp:coreProperties>
</file>