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<sst xmlns="http://schemas.openxmlformats.org/spreadsheetml/2006/main" count="160" uniqueCount="113">
  <si>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</si>
  <si>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</si>
  <si>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</si>
  <si>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</si>
  <si>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</si>
  <si>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</si>
  <si>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</si>
  <si>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</si>
  <si>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</si>
  <si>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</si>
  <si>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</si>
  <si>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</si>
  <si>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</si>
  <si>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</si>
  <si>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</si>
  <si>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</si>
  <si>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</si>
  <si>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</si>
  <si>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</si>
  <si>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</si>
  <si>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</si>
  <si>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</si>
  <si>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</si>
  <si>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</si>
  <si>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</si>
  <si>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</si>
  <si>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</si>
  <si>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</si>
  <si>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</si>
  <si>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</si>
  <si>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</si>
  <si>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</si>
  <si>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</si>
  <si>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</si>
  <si>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</si>
  <si>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</si>
  <si>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</si>
  <si>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</si>
  <si>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</si>
  <si>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</si>
  <si>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</si>
  <si>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</si>
  <si>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</si>
  <si>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</si>
  <si>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</si>
  <si>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</si>
  <si>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</si>
  <si>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</si>
  <si>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</si>
  <si>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</si>
  <si>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</si>
  <si>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</si>
  <si>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</si>
  <si>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</si>
  <si>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</si>
  <si>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</si>
  <si>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</si>
  <si>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</si>
  <si>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</si>
  <si>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</si>
  <si>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</si>
  <si>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</si>
  <si>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</si>
  <si>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</si>
  <si>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</si>
  <si>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</si>
  <si>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</si>
  <si>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</si>
  <si>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</si>
  <si>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</si>
  <si>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</si>
  <si>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</si>
  <si>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</si>
  <si>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</si>
  <si>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</si>
  <si>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</si>
  <si>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</si>
  <si>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</si>
  <si>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</si>
  <si>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</si>
  <si>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</si>
  <si>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</si>
  <si>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</si>
  <si>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</si>
  <si>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</si>
  <si>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</si>
  <si>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</si>
  <si>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</si>
  <si>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</si>
  <si>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</si>
  <si>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</si>
  <si>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</si>
  <si>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</si>
  <si>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</si>
  <si>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</si>
  <si>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</si>
  <si>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</si>
  <si>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</si>
  <si>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</si>
  <si>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</si>
  <si>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</si>
  <si>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</si>
  <si>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</si>
  <si>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</si>
  <si>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</si>
  <si>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</si>
  <si>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</si>
  <si>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</si>
  <si>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</si>
  <si>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</si>
  <si>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TOCOM - Вересень'16 (¥/МT)</t>
  </si>
  <si>
    <t>TOCOM - Серпень'16 (¥/МT)</t>
  </si>
  <si>
    <t>22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</si>
</sst>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6" t="s">
        <v>112</v>
      </c>
      <c r="D4" s="147"/>
      <c r="E4" s="147"/>
      <c r="F4" s="14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6"/>
      <c r="I6"/>
    </row>
    <row r="7" spans="2:8" s="6" customFormat="1" ht="15">
      <c r="B7" s="27" t="s">
        <v>99</v>
      </c>
      <c r="C7" s="128">
        <v>0.02</v>
      </c>
      <c r="D7" s="14">
        <v>3.67</v>
      </c>
      <c r="E7" s="128">
        <f aca="true" t="shared" si="0" ref="E7:F9">C7*39.3683</f>
        <v>0.787366</v>
      </c>
      <c r="F7" s="13">
        <f t="shared" si="0"/>
        <v>144.481661</v>
      </c>
      <c r="G7" s="28"/>
      <c r="H7" s="28"/>
    </row>
    <row r="8" spans="2:8" s="6" customFormat="1" ht="15">
      <c r="B8" s="27" t="s">
        <v>100</v>
      </c>
      <c r="C8" s="159">
        <v>0.03</v>
      </c>
      <c r="D8" s="14">
        <v>3.716</v>
      </c>
      <c r="E8" s="159">
        <f t="shared" si="0"/>
        <v>1.1810489999999998</v>
      </c>
      <c r="F8" s="13">
        <f t="shared" si="0"/>
        <v>146.2926028</v>
      </c>
      <c r="G8" s="26"/>
      <c r="H8" s="26"/>
    </row>
    <row r="9" spans="2:17" s="6" customFormat="1" ht="15">
      <c r="B9" s="27" t="s">
        <v>101</v>
      </c>
      <c r="C9" s="159">
        <v>0.034</v>
      </c>
      <c r="D9" s="14">
        <v>3.77</v>
      </c>
      <c r="E9" s="159">
        <f t="shared" si="0"/>
        <v>1.3385222</v>
      </c>
      <c r="F9" s="13">
        <f t="shared" si="0"/>
        <v>148.418491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1" t="s">
        <v>7</v>
      </c>
      <c r="D11" s="141"/>
      <c r="E11" s="142" t="s">
        <v>6</v>
      </c>
      <c r="F11" s="143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124">
        <v>0.17</v>
      </c>
      <c r="D12" s="75">
        <v>146.25</v>
      </c>
      <c r="E12" s="124">
        <f>C12/D86</f>
        <v>0.18763796909492275</v>
      </c>
      <c r="F12" s="102">
        <f>D12/D86</f>
        <v>161.42384105960264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124">
        <v>0.16</v>
      </c>
      <c r="D13" s="75">
        <v>154.25</v>
      </c>
      <c r="E13" s="124">
        <f>C13/D86</f>
        <v>0.17660044150110374</v>
      </c>
      <c r="F13" s="102">
        <f>D13/D86</f>
        <v>170.25386313465782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65">
        <v>0</v>
      </c>
      <c r="D14" s="13">
        <v>160.5</v>
      </c>
      <c r="E14" s="65">
        <f>C14/D86</f>
        <v>0</v>
      </c>
      <c r="F14" s="102">
        <f>D14/D86</f>
        <v>177.1523178807947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1" t="s">
        <v>95</v>
      </c>
      <c r="D16" s="141"/>
      <c r="E16" s="142" t="s">
        <v>6</v>
      </c>
      <c r="F16" s="143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7" t="s">
        <v>92</v>
      </c>
      <c r="C17" s="47">
        <v>100</v>
      </c>
      <c r="D17" s="129">
        <v>20530</v>
      </c>
      <c r="E17" s="47">
        <f aca="true" t="shared" si="1" ref="E17:F19">C17/$D$87</f>
        <v>0.890551251224508</v>
      </c>
      <c r="F17" s="102">
        <f t="shared" si="1"/>
        <v>182.8301718763915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7" t="s">
        <v>93</v>
      </c>
      <c r="C18" s="124">
        <v>10</v>
      </c>
      <c r="D18" s="130">
        <v>19980</v>
      </c>
      <c r="E18" s="124">
        <f t="shared" si="1"/>
        <v>0.0890551251224508</v>
      </c>
      <c r="F18" s="102">
        <f t="shared" si="1"/>
        <v>177.9321399946567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7" t="s">
        <v>110</v>
      </c>
      <c r="C19" s="160">
        <v>20</v>
      </c>
      <c r="D19" s="130">
        <v>20410</v>
      </c>
      <c r="E19" s="124">
        <f t="shared" si="1"/>
        <v>0.1781102502449016</v>
      </c>
      <c r="F19" s="102">
        <f t="shared" si="1"/>
        <v>181.76151037492207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2" t="s">
        <v>5</v>
      </c>
      <c r="D21" s="143"/>
      <c r="E21" s="141" t="s">
        <v>6</v>
      </c>
      <c r="F21" s="141"/>
      <c r="I21" s="134"/>
      <c r="J21" s="135"/>
      <c r="K21" s="135"/>
      <c r="L21" s="135"/>
      <c r="M21" s="135"/>
      <c r="N21" s="39"/>
      <c r="O21" s="135"/>
      <c r="P21" s="135"/>
      <c r="Q21" s="135"/>
    </row>
    <row r="22" spans="2:18" s="6" customFormat="1" ht="15.75">
      <c r="B22" s="27" t="s">
        <v>99</v>
      </c>
      <c r="C22" s="133">
        <v>0.032</v>
      </c>
      <c r="D22" s="14">
        <v>4.58</v>
      </c>
      <c r="E22" s="133">
        <f aca="true" t="shared" si="2" ref="E22:F24">C22*36.7437</f>
        <v>1.1757984</v>
      </c>
      <c r="F22" s="13">
        <f t="shared" si="2"/>
        <v>168.286146</v>
      </c>
      <c r="G22" s="36"/>
      <c r="H22" s="36"/>
      <c r="I22" s="39"/>
      <c r="J22" s="88"/>
      <c r="K22" s="135"/>
      <c r="L22" s="135"/>
      <c r="M22" s="135"/>
      <c r="N22" s="135"/>
      <c r="O22" s="135"/>
      <c r="P22" s="135"/>
      <c r="Q22" s="135"/>
      <c r="R22" s="135"/>
    </row>
    <row r="23" spans="2:18" s="6" customFormat="1" ht="15">
      <c r="B23" s="27" t="s">
        <v>100</v>
      </c>
      <c r="C23" s="133">
        <v>0.026</v>
      </c>
      <c r="D23" s="14">
        <v>4.64</v>
      </c>
      <c r="E23" s="133">
        <f t="shared" si="2"/>
        <v>0.9553361999999999</v>
      </c>
      <c r="F23" s="13">
        <f t="shared" si="2"/>
        <v>170.49076799999997</v>
      </c>
      <c r="G23" s="36"/>
      <c r="H23" s="36"/>
      <c r="I23" s="135"/>
      <c r="J23" s="135"/>
      <c r="K23" s="88"/>
      <c r="L23" s="135"/>
      <c r="M23" s="135"/>
      <c r="N23" s="135"/>
      <c r="O23" s="135"/>
      <c r="P23" s="135"/>
      <c r="Q23" s="135"/>
      <c r="R23" s="135"/>
    </row>
    <row r="24" spans="2:18" s="6" customFormat="1" ht="15">
      <c r="B24" s="27" t="s">
        <v>101</v>
      </c>
      <c r="C24" s="133">
        <v>0.022</v>
      </c>
      <c r="D24" s="14">
        <v>4.716</v>
      </c>
      <c r="E24" s="133">
        <f t="shared" si="2"/>
        <v>0.8083613999999999</v>
      </c>
      <c r="F24" s="13">
        <f t="shared" si="2"/>
        <v>173.28328919999998</v>
      </c>
      <c r="G24" s="36"/>
      <c r="H24" s="36"/>
      <c r="I24" s="135"/>
      <c r="J24" s="135"/>
      <c r="K24" s="135"/>
      <c r="L24" s="88"/>
      <c r="M24" s="135"/>
      <c r="N24" s="135"/>
      <c r="O24" s="135"/>
      <c r="P24" s="135"/>
      <c r="Q24" s="135"/>
      <c r="R24" s="135"/>
    </row>
    <row r="25" spans="2:18" s="6" customFormat="1" ht="15">
      <c r="B25" s="27"/>
      <c r="C25" s="136"/>
      <c r="D25" s="7"/>
      <c r="E25" s="15"/>
      <c r="F25" s="96"/>
      <c r="G25" s="36"/>
      <c r="H25" s="36"/>
      <c r="I25" s="135"/>
      <c r="J25" s="135"/>
      <c r="K25" s="135"/>
      <c r="L25" s="135"/>
      <c r="M25" s="88"/>
      <c r="N25" s="135"/>
      <c r="O25" s="135"/>
      <c r="P25" s="135"/>
      <c r="Q25" s="135"/>
      <c r="R25" s="135"/>
    </row>
    <row r="26" spans="2:18" s="6" customFormat="1" ht="15.75">
      <c r="B26" s="29" t="s">
        <v>9</v>
      </c>
      <c r="C26" s="141" t="s">
        <v>10</v>
      </c>
      <c r="D26" s="141"/>
      <c r="E26" s="142" t="s">
        <v>11</v>
      </c>
      <c r="F26" s="143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61">
        <v>0.33</v>
      </c>
      <c r="D27" s="102">
        <v>152.5</v>
      </c>
      <c r="E27" s="161">
        <f>C27/D86</f>
        <v>0.3642384105960265</v>
      </c>
      <c r="F27" s="102">
        <f>D27/D86</f>
        <v>168.32229580573951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39">
        <v>0.47</v>
      </c>
      <c r="D28" s="75">
        <v>158.5</v>
      </c>
      <c r="E28" s="139">
        <f>C28/D86</f>
        <v>0.5187637969094923</v>
      </c>
      <c r="F28" s="102">
        <f>D28/D86</f>
        <v>174.9448123620309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39">
        <v>0.45</v>
      </c>
      <c r="D29" s="13">
        <v>166.25</v>
      </c>
      <c r="E29" s="139">
        <f>C29/D86</f>
        <v>0.4966887417218543</v>
      </c>
      <c r="F29" s="102">
        <f>D29/D86</f>
        <v>183.49889624724062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1" t="s">
        <v>14</v>
      </c>
      <c r="D31" s="141"/>
      <c r="E31" s="141" t="s">
        <v>11</v>
      </c>
      <c r="F31" s="141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61">
        <v>0.49</v>
      </c>
      <c r="D32" s="75">
        <v>355.5</v>
      </c>
      <c r="E32" s="161">
        <f>C32/D86</f>
        <v>0.5408388520971302</v>
      </c>
      <c r="F32" s="102">
        <f>D32/D86</f>
        <v>392.3841059602649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61">
        <v>0.29</v>
      </c>
      <c r="D33" s="75">
        <v>347.75</v>
      </c>
      <c r="E33" s="161">
        <f>C33/$D$86</f>
        <v>0.3200883002207505</v>
      </c>
      <c r="F33" s="102">
        <f>D33/$D$86</f>
        <v>383.8300220750552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61">
        <v>0.43</v>
      </c>
      <c r="D34" s="99">
        <v>351.25</v>
      </c>
      <c r="E34" s="161">
        <f>C34/$D$86</f>
        <v>0.4746136865342163</v>
      </c>
      <c r="F34" s="102">
        <f>D34/$D$86</f>
        <v>387.6931567328918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4" t="s">
        <v>5</v>
      </c>
      <c r="D36" s="145"/>
      <c r="E36" s="144" t="s">
        <v>6</v>
      </c>
      <c r="F36" s="145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33">
        <v>0.042</v>
      </c>
      <c r="D37" s="107">
        <v>1.88</v>
      </c>
      <c r="E37" s="133">
        <f aca="true" t="shared" si="3" ref="E37:F39">C37*58.0164</f>
        <v>2.4366888</v>
      </c>
      <c r="F37" s="102">
        <f t="shared" si="3"/>
        <v>109.070832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33">
        <v>0.01</v>
      </c>
      <c r="D38" s="107">
        <v>1.95</v>
      </c>
      <c r="E38" s="133">
        <f t="shared" si="3"/>
        <v>0.580164</v>
      </c>
      <c r="F38" s="102">
        <f t="shared" si="3"/>
        <v>113.13198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33">
        <v>0.01</v>
      </c>
      <c r="D39" s="107">
        <v>2.04</v>
      </c>
      <c r="E39" s="133">
        <f t="shared" si="3"/>
        <v>0.580164</v>
      </c>
      <c r="F39" s="102">
        <f t="shared" si="3"/>
        <v>118.353456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4" t="s">
        <v>5</v>
      </c>
      <c r="D41" s="145"/>
      <c r="E41" s="144" t="s">
        <v>6</v>
      </c>
      <c r="F41" s="145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28">
        <v>0.026</v>
      </c>
      <c r="D42" s="107">
        <v>8.8</v>
      </c>
      <c r="E42" s="128">
        <f aca="true" t="shared" si="4" ref="E42:F44">C42*36.7437</f>
        <v>0.9553361999999999</v>
      </c>
      <c r="F42" s="102">
        <f t="shared" si="4"/>
        <v>323.34456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28">
        <v>0.034</v>
      </c>
      <c r="D43" s="107">
        <v>8.83</v>
      </c>
      <c r="E43" s="128">
        <f t="shared" si="4"/>
        <v>1.2492858</v>
      </c>
      <c r="F43" s="102">
        <f t="shared" si="4"/>
        <v>324.446871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28">
        <v>0.036</v>
      </c>
      <c r="D44" s="107">
        <v>8.886</v>
      </c>
      <c r="E44" s="128">
        <f t="shared" si="4"/>
        <v>1.3227731999999999</v>
      </c>
      <c r="F44" s="102">
        <f t="shared" si="4"/>
        <v>326.50451819999995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1" t="s">
        <v>94</v>
      </c>
      <c r="D46" s="141"/>
      <c r="E46" s="142" t="s">
        <v>6</v>
      </c>
      <c r="F46" s="143"/>
      <c r="G46" s="32"/>
      <c r="H46" s="32"/>
      <c r="I46" s="24"/>
      <c r="K46" s="25"/>
      <c r="L46" s="25"/>
      <c r="M46" s="25"/>
    </row>
    <row r="47" spans="2:13" s="6" customFormat="1" ht="15">
      <c r="B47" s="137" t="s">
        <v>96</v>
      </c>
      <c r="C47" s="140">
        <v>400</v>
      </c>
      <c r="D47" s="131">
        <v>48330</v>
      </c>
      <c r="E47" s="128">
        <f aca="true" t="shared" si="5" ref="E47:F49">C47/$D$87</f>
        <v>3.562205004898032</v>
      </c>
      <c r="F47" s="102">
        <f t="shared" si="5"/>
        <v>430.4034197168047</v>
      </c>
      <c r="G47" s="32"/>
      <c r="H47" s="32"/>
      <c r="I47" s="24"/>
      <c r="K47" s="25"/>
      <c r="L47" s="25"/>
      <c r="M47" s="25"/>
    </row>
    <row r="48" spans="2:13" s="6" customFormat="1" ht="15">
      <c r="B48" s="137" t="s">
        <v>97</v>
      </c>
      <c r="C48" s="132">
        <v>100</v>
      </c>
      <c r="D48" s="131">
        <v>44000</v>
      </c>
      <c r="E48" s="133">
        <f t="shared" si="5"/>
        <v>0.890551251224508</v>
      </c>
      <c r="F48" s="102">
        <f t="shared" si="5"/>
        <v>391.8425505387835</v>
      </c>
      <c r="G48" s="32"/>
      <c r="H48" s="32"/>
      <c r="I48" s="24"/>
      <c r="K48" s="25"/>
      <c r="L48" s="25"/>
      <c r="M48" s="25"/>
    </row>
    <row r="49" spans="2:13" s="6" customFormat="1" ht="15">
      <c r="B49" s="137" t="s">
        <v>111</v>
      </c>
      <c r="C49" s="132">
        <v>30</v>
      </c>
      <c r="D49" s="131">
        <v>44980</v>
      </c>
      <c r="E49" s="133">
        <f t="shared" si="5"/>
        <v>0.26716537536735235</v>
      </c>
      <c r="F49" s="102">
        <f t="shared" si="5"/>
        <v>400.56995280078365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4" t="s">
        <v>19</v>
      </c>
      <c r="D51" s="145"/>
      <c r="E51" s="144" t="s">
        <v>6</v>
      </c>
      <c r="F51" s="145"/>
      <c r="G51" s="32"/>
      <c r="H51" s="32"/>
      <c r="I51" s="24"/>
      <c r="J51" s="6"/>
    </row>
    <row r="52" spans="2:13" s="24" customFormat="1" ht="15">
      <c r="B52" s="27" t="s">
        <v>99</v>
      </c>
      <c r="C52" s="128">
        <v>0.4</v>
      </c>
      <c r="D52" s="108">
        <v>264.9</v>
      </c>
      <c r="E52" s="128">
        <f aca="true" t="shared" si="6" ref="E52:F54">C52*1.1023</f>
        <v>0.44092000000000003</v>
      </c>
      <c r="F52" s="108">
        <f t="shared" si="6"/>
        <v>291.99926999999997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28">
        <v>0.1</v>
      </c>
      <c r="D53" s="108">
        <v>265.8</v>
      </c>
      <c r="E53" s="128">
        <f t="shared" si="6"/>
        <v>0.11023000000000001</v>
      </c>
      <c r="F53" s="108">
        <f t="shared" si="6"/>
        <v>292.99134000000004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28">
        <v>0.3</v>
      </c>
      <c r="D54" s="108">
        <v>268.6</v>
      </c>
      <c r="E54" s="128">
        <f t="shared" si="6"/>
        <v>0.33069</v>
      </c>
      <c r="F54" s="108">
        <f t="shared" si="6"/>
        <v>296.07778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4" t="s">
        <v>21</v>
      </c>
      <c r="D56" s="145"/>
      <c r="E56" s="144" t="s">
        <v>22</v>
      </c>
      <c r="F56" s="145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61">
        <v>0.1</v>
      </c>
      <c r="D57" s="102">
        <v>31.49</v>
      </c>
      <c r="E57" s="161">
        <f aca="true" t="shared" si="7" ref="E57:F59">C57/454*1000</f>
        <v>0.22026431718061676</v>
      </c>
      <c r="F57" s="102">
        <f t="shared" si="7"/>
        <v>69.36123348017621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61">
        <v>0.11</v>
      </c>
      <c r="D58" s="102">
        <v>31.74</v>
      </c>
      <c r="E58" s="161">
        <f t="shared" si="7"/>
        <v>0.2422907488986784</v>
      </c>
      <c r="F58" s="102">
        <f t="shared" si="7"/>
        <v>69.91189427312774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61">
        <v>0.12</v>
      </c>
      <c r="D59" s="102">
        <v>31.98</v>
      </c>
      <c r="E59" s="161">
        <f t="shared" si="7"/>
        <v>0.2643171806167401</v>
      </c>
      <c r="F59" s="102">
        <f t="shared" si="7"/>
        <v>70.44052863436123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4" t="s">
        <v>24</v>
      </c>
      <c r="D61" s="145"/>
      <c r="E61" s="144" t="s">
        <v>6</v>
      </c>
      <c r="F61" s="145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36">
        <v>0.315</v>
      </c>
      <c r="D62" s="107">
        <v>10.73</v>
      </c>
      <c r="E62" s="136">
        <f aca="true" t="shared" si="8" ref="E62:F64">C62*22.0462</f>
        <v>6.944553</v>
      </c>
      <c r="F62" s="102">
        <f t="shared" si="8"/>
        <v>236.555726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36">
        <v>0.315</v>
      </c>
      <c r="D63" s="107">
        <v>10.955</v>
      </c>
      <c r="E63" s="136">
        <f t="shared" si="8"/>
        <v>6.944553</v>
      </c>
      <c r="F63" s="102">
        <f t="shared" si="8"/>
        <v>241.516121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36">
        <v>0.31</v>
      </c>
      <c r="D64" s="107">
        <v>11.28</v>
      </c>
      <c r="E64" s="136">
        <f t="shared" si="8"/>
        <v>6.834321999999999</v>
      </c>
      <c r="F64" s="102">
        <f t="shared" si="8"/>
        <v>248.68113599999998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4" t="s">
        <v>26</v>
      </c>
      <c r="D66" s="145"/>
      <c r="E66" s="144" t="s">
        <v>27</v>
      </c>
      <c r="F66" s="145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5">
        <v>0.018</v>
      </c>
      <c r="D67" s="107">
        <v>1.429</v>
      </c>
      <c r="E67" s="15">
        <f aca="true" t="shared" si="9" ref="E67:F69">C67/3.785</f>
        <v>0.0047556142668428</v>
      </c>
      <c r="F67" s="102">
        <f t="shared" si="9"/>
        <v>0.3775429326287979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5">
        <v>0.022</v>
      </c>
      <c r="D68" s="107">
        <v>1.445</v>
      </c>
      <c r="E68" s="15">
        <f t="shared" si="9"/>
        <v>0.005812417437252311</v>
      </c>
      <c r="F68" s="102">
        <f t="shared" si="9"/>
        <v>0.38177014531043596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5">
        <v>0.022</v>
      </c>
      <c r="D69" s="107">
        <v>1.448</v>
      </c>
      <c r="E69" s="15">
        <f t="shared" si="9"/>
        <v>0.005812417437252311</v>
      </c>
      <c r="F69" s="102">
        <f t="shared" si="9"/>
        <v>0.38256274768824305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4" t="s">
        <v>29</v>
      </c>
      <c r="D71" s="145"/>
      <c r="E71" s="144" t="s">
        <v>30</v>
      </c>
      <c r="F71" s="145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108</v>
      </c>
      <c r="C72" s="84">
        <v>0.00025</v>
      </c>
      <c r="D72" s="111">
        <v>0.7685</v>
      </c>
      <c r="E72" s="84">
        <f>C72/454*100</f>
        <v>5.506607929515418E-05</v>
      </c>
      <c r="F72" s="109">
        <f>D72/454*1000</f>
        <v>1.6927312775330396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138">
        <v>0.00025</v>
      </c>
      <c r="D73" s="111">
        <v>0.7945</v>
      </c>
      <c r="E73" s="138">
        <f>C73/454*100</f>
        <v>5.506607929515418E-05</v>
      </c>
      <c r="F73" s="109">
        <f>D73/454*1000</f>
        <v>1.75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104</v>
      </c>
      <c r="C74" s="84">
        <v>0.001</v>
      </c>
      <c r="D74" s="111">
        <v>0.81</v>
      </c>
      <c r="E74" s="84">
        <f>C74/454*100</f>
        <v>0.00022026431718061672</v>
      </c>
      <c r="F74" s="109">
        <f>D74/454*1000</f>
        <v>1.7841409691629957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5" t="s">
        <v>29</v>
      </c>
      <c r="D76" s="155"/>
      <c r="E76" s="144" t="s">
        <v>32</v>
      </c>
      <c r="F76" s="145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68">
        <v>0.0009</v>
      </c>
      <c r="D77" s="106">
        <v>0.1276</v>
      </c>
      <c r="E77" s="68">
        <f>C77/454*1000000</f>
        <v>1.9823788546255507</v>
      </c>
      <c r="F77" s="102">
        <f>D77/454*1000000</f>
        <v>281.0572687224669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68">
        <v>0.0009</v>
      </c>
      <c r="D78" s="106">
        <v>0.1277</v>
      </c>
      <c r="E78" s="68">
        <f>C78/454*1000000</f>
        <v>1.9823788546255507</v>
      </c>
      <c r="F78" s="102">
        <f>D78/454*1000000</f>
        <v>281.2775330396476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68">
        <v>0.0006</v>
      </c>
      <c r="D79" s="106" t="s">
        <v>89</v>
      </c>
      <c r="E79" s="68">
        <f>C79/454*1000000</f>
        <v>1.3215859030837005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1.1037</v>
      </c>
      <c r="F85" s="91">
        <v>0.0089</v>
      </c>
      <c r="G85" s="91">
        <v>1.411</v>
      </c>
      <c r="H85" s="91">
        <v>1.0044</v>
      </c>
      <c r="I85" s="91">
        <v>0.7292</v>
      </c>
      <c r="J85" s="91">
        <v>0.7242</v>
      </c>
      <c r="K85" s="91">
        <v>0.1287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126">
        <v>0.906</v>
      </c>
      <c r="E86" s="92" t="s">
        <v>89</v>
      </c>
      <c r="F86" s="92">
        <v>0.0081</v>
      </c>
      <c r="G86" s="92">
        <v>1.2784</v>
      </c>
      <c r="H86" s="92">
        <v>0.91</v>
      </c>
      <c r="I86" s="92">
        <v>0.6607</v>
      </c>
      <c r="J86" s="92">
        <v>0.6562</v>
      </c>
      <c r="K86" s="126">
        <v>0.1166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112.29</v>
      </c>
      <c r="E87" s="91">
        <v>123.9345</v>
      </c>
      <c r="F87" s="91" t="s">
        <v>89</v>
      </c>
      <c r="G87" s="91">
        <v>158.4412</v>
      </c>
      <c r="H87" s="91">
        <v>112.7863</v>
      </c>
      <c r="I87" s="91">
        <v>81.8858</v>
      </c>
      <c r="J87" s="91">
        <v>81.3204</v>
      </c>
      <c r="K87" s="125">
        <v>14.453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0.7087</v>
      </c>
      <c r="E88" s="92">
        <v>0.7822</v>
      </c>
      <c r="F88" s="126">
        <v>0.0063</v>
      </c>
      <c r="G88" s="92" t="s">
        <v>43</v>
      </c>
      <c r="H88" s="126">
        <v>0.7118</v>
      </c>
      <c r="I88" s="92">
        <v>0.5168</v>
      </c>
      <c r="J88" s="92">
        <v>0.5133</v>
      </c>
      <c r="K88" s="92">
        <v>0.0912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0.9956</v>
      </c>
      <c r="E89" s="91">
        <v>1.0988</v>
      </c>
      <c r="F89" s="91">
        <v>0.0089</v>
      </c>
      <c r="G89" s="91">
        <v>1.4048</v>
      </c>
      <c r="H89" s="91" t="s">
        <v>43</v>
      </c>
      <c r="I89" s="125">
        <v>0.726</v>
      </c>
      <c r="J89" s="125">
        <v>0.721</v>
      </c>
      <c r="K89" s="125">
        <v>0.1281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1.3713</v>
      </c>
      <c r="E90" s="92">
        <v>1.5135</v>
      </c>
      <c r="F90" s="92">
        <v>0.0122</v>
      </c>
      <c r="G90" s="126">
        <v>1.9349</v>
      </c>
      <c r="H90" s="126">
        <v>1.3774</v>
      </c>
      <c r="I90" s="126" t="s">
        <v>89</v>
      </c>
      <c r="J90" s="92">
        <v>0.9931</v>
      </c>
      <c r="K90" s="92">
        <v>0.1765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1.3808</v>
      </c>
      <c r="E91" s="91">
        <v>1.524</v>
      </c>
      <c r="F91" s="91">
        <v>0.0123</v>
      </c>
      <c r="G91" s="125">
        <v>1.9484</v>
      </c>
      <c r="H91" s="91">
        <v>1.3869</v>
      </c>
      <c r="I91" s="91">
        <v>1.007</v>
      </c>
      <c r="J91" s="91" t="s">
        <v>89</v>
      </c>
      <c r="K91" s="125">
        <v>0.1777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7.7693</v>
      </c>
      <c r="E92" s="92">
        <v>8.575</v>
      </c>
      <c r="F92" s="126">
        <v>0.0692</v>
      </c>
      <c r="G92" s="92">
        <v>10.9625</v>
      </c>
      <c r="H92" s="92">
        <v>7.8036</v>
      </c>
      <c r="I92" s="92">
        <v>5.6656</v>
      </c>
      <c r="J92" s="92">
        <v>5.6265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109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6" t="s">
        <v>67</v>
      </c>
      <c r="C114" s="150"/>
      <c r="D114" s="150"/>
      <c r="E114" s="150"/>
      <c r="F114" s="150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9" t="s">
        <v>68</v>
      </c>
      <c r="C115" s="150"/>
      <c r="D115" s="150"/>
      <c r="E115" s="150"/>
      <c r="F115" s="150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9" t="s">
        <v>69</v>
      </c>
      <c r="C116" s="150"/>
      <c r="D116" s="150"/>
      <c r="E116" s="150"/>
      <c r="F116" s="150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9" t="s">
        <v>70</v>
      </c>
      <c r="C117" s="150"/>
      <c r="D117" s="150"/>
      <c r="E117" s="150"/>
      <c r="F117" s="150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9" t="s">
        <v>71</v>
      </c>
      <c r="C118" s="150"/>
      <c r="D118" s="150"/>
      <c r="E118" s="150"/>
      <c r="F118" s="150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9" t="s">
        <v>72</v>
      </c>
      <c r="C119" s="150"/>
      <c r="D119" s="150"/>
      <c r="E119" s="150"/>
      <c r="F119" s="150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9" t="s">
        <v>73</v>
      </c>
      <c r="C120" s="150"/>
      <c r="D120" s="150"/>
      <c r="E120" s="150"/>
      <c r="F120" s="150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8" t="s">
        <v>74</v>
      </c>
      <c r="C121" s="150"/>
      <c r="D121" s="150"/>
      <c r="E121" s="150"/>
      <c r="F121" s="150"/>
    </row>
    <row r="123" spans="2:6" ht="15.75">
      <c r="B123" s="50" t="s">
        <v>75</v>
      </c>
      <c r="C123" s="151"/>
      <c r="D123" s="152"/>
      <c r="E123" s="152"/>
      <c r="F123" s="153"/>
    </row>
    <row r="124" spans="2:6" ht="30.75" customHeight="1">
      <c r="B124" s="50" t="s">
        <v>76</v>
      </c>
      <c r="C124" s="154" t="s">
        <v>77</v>
      </c>
      <c r="D124" s="154"/>
      <c r="E124" s="154" t="s">
        <v>78</v>
      </c>
      <c r="F124" s="154"/>
    </row>
    <row r="125" spans="2:6" ht="30.75" customHeight="1">
      <c r="B125" s="50" t="s">
        <v>79</v>
      </c>
      <c r="C125" s="154" t="s">
        <v>80</v>
      </c>
      <c r="D125" s="154"/>
      <c r="E125" s="154" t="s">
        <v>81</v>
      </c>
      <c r="F125" s="154"/>
    </row>
    <row r="126" spans="2:6" ht="15" customHeight="1">
      <c r="B126" s="157" t="s">
        <v>82</v>
      </c>
      <c r="C126" s="154" t="s">
        <v>83</v>
      </c>
      <c r="D126" s="154"/>
      <c r="E126" s="154" t="s">
        <v>84</v>
      </c>
      <c r="F126" s="154"/>
    </row>
    <row r="127" spans="2:6" ht="15">
      <c r="B127" s="157"/>
      <c r="C127" s="154"/>
      <c r="D127" s="154"/>
      <c r="E127" s="154"/>
      <c r="F127" s="154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2016-02-23T07:45:06Z</dcterms:modified>
  <cp:category/>
  <cp:version/>
  <cp:contentType/>
  <cp:contentStatus/>
</cp:coreProperties>
</file>