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<sst xmlns="http://schemas.openxmlformats.org/spreadsheetml/2006/main" count="160" uniqueCount="109">
  <si>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</si>
  <si>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</si>
  <si>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</si>
  <si>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</si>
  <si>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</si>
  <si>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</si>
  <si>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</si>
  <si>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</si>
  <si>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</si>
  <si>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</si>
  <si>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</si>
  <si>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</si>
  <si>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</si>
  <si>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</si>
  <si>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</si>
  <si>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</si>
  <si>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</si>
  <si>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</si>
  <si>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</si>
  <si>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</si>
  <si>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</si>
  <si>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</si>
  <si>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</si>
  <si>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</si>
  <si>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</si>
  <si>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</si>
  <si>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</si>
  <si>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</si>
  <si>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</si>
  <si>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</si>
  <si>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</si>
  <si>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</si>
  <si>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</si>
  <si>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</si>
  <si>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</si>
  <si>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</si>
  <si>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</si>
  <si>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</si>
  <si>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</si>
  <si>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</si>
  <si>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</si>
  <si>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</si>
  <si>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</si>
  <si>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</si>
  <si>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</si>
  <si>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</si>
  <si>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</si>
  <si>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</si>
  <si>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</si>
  <si>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</si>
  <si>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</si>
  <si>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</si>
  <si>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</si>
  <si>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</si>
  <si>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</si>
  <si>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</si>
  <si>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</si>
  <si>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</si>
  <si>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</si>
  <si>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</si>
  <si>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</si>
  <si>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</si>
  <si>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</si>
  <si>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</si>
  <si>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</si>
  <si>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</si>
  <si>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</si>
  <si>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</si>
  <si>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</si>
  <si>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</si>
  <si>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</si>
  <si>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</si>
  <si>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</si>
  <si>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</si>
  <si>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</si>
  <si>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</si>
  <si>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</si>
  <si>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</si>
  <si>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</si>
  <si>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</si>
  <si>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</si>
  <si>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</si>
  <si>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</si>
  <si>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</si>
  <si>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</si>
  <si>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</si>
  <si>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</si>
  <si>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</si>
  <si>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</si>
  <si>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Euronext - Січень '17 (€/МT)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</si>
  <si>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</si>
  <si>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</si>
  <si>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</si>
  <si>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</si>
  <si>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</si>
  <si>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</si>
  <si>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</si>
  <si>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</si>
  <si>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</si>
  <si>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</si>
  <si>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</si>
  <si>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</si>
  <si>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CME - Липень '17</t>
  </si>
  <si>
    <t>TOCOM - Липень '17 (¥/МT)</t>
  </si>
  <si>
    <t>TOCOM - Травень '17 (¥/МT)</t>
  </si>
  <si>
    <t>TOCOM - Березень '17 (¥/МT)</t>
  </si>
  <si>
    <t>Euronext - Вересень '17 (€/МT)</t>
  </si>
  <si>
    <t>TOCOM - Червень '17 (¥/МT)</t>
  </si>
  <si>
    <t>21 грудня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</si>
</sst>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9" t="s">
        <v>108</v>
      </c>
      <c r="D4" s="170"/>
      <c r="E4" s="170"/>
      <c r="F4" s="17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5" t="s">
        <v>5</v>
      </c>
      <c r="D6" s="166"/>
      <c r="E6" s="164" t="s">
        <v>6</v>
      </c>
      <c r="F6" s="164"/>
      <c r="G6"/>
      <c r="H6"/>
      <c r="I6"/>
    </row>
    <row r="7" spans="2:6" s="6" customFormat="1" ht="15">
      <c r="B7" s="25" t="s">
        <v>91</v>
      </c>
      <c r="C7" s="138">
        <v>0.03</v>
      </c>
      <c r="D7" s="14">
        <v>3.474</v>
      </c>
      <c r="E7" s="138">
        <f aca="true" t="shared" si="0" ref="E7:F9">C7*39.3683</f>
        <v>1.1810489999999998</v>
      </c>
      <c r="F7" s="13">
        <f t="shared" si="0"/>
        <v>136.7654742</v>
      </c>
    </row>
    <row r="8" spans="2:6" s="6" customFormat="1" ht="15">
      <c r="B8" s="25" t="s">
        <v>95</v>
      </c>
      <c r="C8" s="138">
        <v>0.03</v>
      </c>
      <c r="D8" s="14">
        <v>3.544</v>
      </c>
      <c r="E8" s="138">
        <f t="shared" si="0"/>
        <v>1.1810489999999998</v>
      </c>
      <c r="F8" s="13">
        <f t="shared" si="0"/>
        <v>139.52125519999998</v>
      </c>
    </row>
    <row r="9" spans="2:17" s="6" customFormat="1" ht="15">
      <c r="B9" s="25" t="s">
        <v>102</v>
      </c>
      <c r="C9" s="138">
        <v>0.03</v>
      </c>
      <c r="D9" s="14">
        <v>3.62</v>
      </c>
      <c r="E9" s="138">
        <f t="shared" si="0"/>
        <v>1.1810489999999998</v>
      </c>
      <c r="F9" s="13">
        <f t="shared" si="0"/>
        <v>142.513246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4" t="s">
        <v>7</v>
      </c>
      <c r="D11" s="164"/>
      <c r="E11" s="165" t="s">
        <v>6</v>
      </c>
      <c r="F11" s="166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89</v>
      </c>
      <c r="C12" s="142">
        <v>0.6</v>
      </c>
      <c r="D12" s="13">
        <v>166.75</v>
      </c>
      <c r="E12" s="142">
        <f>C12/$D$86</f>
        <v>0.6263048016701461</v>
      </c>
      <c r="F12" s="78">
        <f>D12/D86</f>
        <v>174.06054279749478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93</v>
      </c>
      <c r="C13" s="142">
        <v>0.6</v>
      </c>
      <c r="D13" s="13">
        <v>168.5</v>
      </c>
      <c r="E13" s="142">
        <f>C13/$D$86</f>
        <v>0.6263048016701461</v>
      </c>
      <c r="F13" s="78">
        <f>D13/D86</f>
        <v>175.88726513569938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101</v>
      </c>
      <c r="C14" s="142">
        <v>0.44</v>
      </c>
      <c r="D14" s="13">
        <v>170.75</v>
      </c>
      <c r="E14" s="142">
        <f>C14/$D$86</f>
        <v>0.45929018789144055</v>
      </c>
      <c r="F14" s="78">
        <f>D14/D86</f>
        <v>178.23590814196243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4" t="s">
        <v>83</v>
      </c>
      <c r="D16" s="164"/>
      <c r="E16" s="165" t="s">
        <v>6</v>
      </c>
      <c r="F16" s="166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105</v>
      </c>
      <c r="C17" s="142">
        <v>280</v>
      </c>
      <c r="D17" s="101">
        <v>23330</v>
      </c>
      <c r="E17" s="142">
        <f aca="true" t="shared" si="1" ref="E17:F19">C17/$D$87</f>
        <v>2.3797382287948325</v>
      </c>
      <c r="F17" s="78">
        <f t="shared" si="1"/>
        <v>198.2831888492266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104</v>
      </c>
      <c r="C18" s="142">
        <v>110</v>
      </c>
      <c r="D18" s="101">
        <v>20830</v>
      </c>
      <c r="E18" s="142">
        <f t="shared" si="1"/>
        <v>0.9348971613122556</v>
      </c>
      <c r="F18" s="78">
        <f t="shared" si="1"/>
        <v>177.03552609212989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103</v>
      </c>
      <c r="C19" s="139">
        <v>20</v>
      </c>
      <c r="D19" s="101">
        <v>20810</v>
      </c>
      <c r="E19" s="139">
        <f t="shared" si="1"/>
        <v>0.16998130205677375</v>
      </c>
      <c r="F19" s="78">
        <f t="shared" si="1"/>
        <v>176.8655447900731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5" t="s">
        <v>5</v>
      </c>
      <c r="D21" s="166"/>
      <c r="E21" s="164" t="s">
        <v>6</v>
      </c>
      <c r="F21" s="164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91</v>
      </c>
      <c r="C22" s="138">
        <v>0.036</v>
      </c>
      <c r="D22" s="14">
        <v>3.972</v>
      </c>
      <c r="E22" s="138">
        <f aca="true" t="shared" si="2" ref="E22:F24">C22*36.7437</f>
        <v>1.3227731999999999</v>
      </c>
      <c r="F22" s="13">
        <f t="shared" si="2"/>
        <v>145.94597639999998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95</v>
      </c>
      <c r="C23" s="138">
        <v>0.036</v>
      </c>
      <c r="D23" s="14">
        <v>4.12</v>
      </c>
      <c r="E23" s="138">
        <f t="shared" si="2"/>
        <v>1.3227731999999999</v>
      </c>
      <c r="F23" s="13">
        <f t="shared" si="2"/>
        <v>151.384044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102</v>
      </c>
      <c r="C24" s="138">
        <v>0.04</v>
      </c>
      <c r="D24" s="105">
        <v>4.262</v>
      </c>
      <c r="E24" s="138">
        <f t="shared" si="2"/>
        <v>1.4697479999999998</v>
      </c>
      <c r="F24" s="13">
        <f t="shared" si="2"/>
        <v>156.60164939999996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64" t="s">
        <v>9</v>
      </c>
      <c r="D26" s="164"/>
      <c r="E26" s="165" t="s">
        <v>10</v>
      </c>
      <c r="F26" s="166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93</v>
      </c>
      <c r="C27" s="146">
        <v>0</v>
      </c>
      <c r="D27" s="78">
        <v>168</v>
      </c>
      <c r="E27" s="146">
        <f>C27/$D$86</f>
        <v>0</v>
      </c>
      <c r="F27" s="78">
        <f>D27/D86</f>
        <v>175.36534446764094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94</v>
      </c>
      <c r="C28" s="146">
        <v>0</v>
      </c>
      <c r="D28" s="13">
        <v>170.25</v>
      </c>
      <c r="E28" s="146">
        <f>C28/$D$86</f>
        <v>0</v>
      </c>
      <c r="F28" s="78">
        <f>D28/D86</f>
        <v>177.71398747390398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106</v>
      </c>
      <c r="C29" s="142">
        <v>0.15</v>
      </c>
      <c r="D29" s="13">
        <v>171.5</v>
      </c>
      <c r="E29" s="142">
        <f>C29/$D$86</f>
        <v>0.15657620041753653</v>
      </c>
      <c r="F29" s="78">
        <f>D29/D86</f>
        <v>179.01878914405012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4" t="s">
        <v>12</v>
      </c>
      <c r="D31" s="164"/>
      <c r="E31" s="164" t="s">
        <v>10</v>
      </c>
      <c r="F31" s="164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39">
        <v>0.36</v>
      </c>
      <c r="D32" s="13">
        <v>412</v>
      </c>
      <c r="E32" s="139">
        <f>C32/$D$86</f>
        <v>0.3757828810020877</v>
      </c>
      <c r="F32" s="78">
        <f>D32/D86</f>
        <v>430.06263048016706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94</v>
      </c>
      <c r="C33" s="139">
        <v>0.3</v>
      </c>
      <c r="D33" s="13">
        <v>411</v>
      </c>
      <c r="E33" s="139">
        <f>C33/$D$86</f>
        <v>0.31315240083507306</v>
      </c>
      <c r="F33" s="78">
        <f>D33/$D$86</f>
        <v>429.0187891440501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99</v>
      </c>
      <c r="C34" s="139">
        <v>0.38</v>
      </c>
      <c r="D34" s="72">
        <v>388.25</v>
      </c>
      <c r="E34" s="139">
        <f>C34/$D$86</f>
        <v>0.3966597077244259</v>
      </c>
      <c r="F34" s="78">
        <f>D34/$D$86</f>
        <v>405.27139874739044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7" t="s">
        <v>5</v>
      </c>
      <c r="D36" s="158"/>
      <c r="E36" s="157" t="s">
        <v>6</v>
      </c>
      <c r="F36" s="158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91</v>
      </c>
      <c r="C37" s="138">
        <v>0.004</v>
      </c>
      <c r="D37" s="82">
        <v>2.28</v>
      </c>
      <c r="E37" s="138">
        <f aca="true" t="shared" si="3" ref="E37:F39">C37*58.0164</f>
        <v>0.23206559999999998</v>
      </c>
      <c r="F37" s="78">
        <f t="shared" si="3"/>
        <v>132.277392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95</v>
      </c>
      <c r="C38" s="138">
        <v>0.004</v>
      </c>
      <c r="D38" s="82">
        <v>2.234</v>
      </c>
      <c r="E38" s="138">
        <f t="shared" si="3"/>
        <v>0.23206559999999998</v>
      </c>
      <c r="F38" s="78">
        <f t="shared" si="3"/>
        <v>129.60863759999998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102</v>
      </c>
      <c r="C39" s="138">
        <v>0.012</v>
      </c>
      <c r="D39" s="82">
        <v>2.246</v>
      </c>
      <c r="E39" s="138">
        <f t="shared" si="3"/>
        <v>0.6961968</v>
      </c>
      <c r="F39" s="78">
        <f t="shared" si="3"/>
        <v>130.3048344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7" t="s">
        <v>5</v>
      </c>
      <c r="D41" s="158"/>
      <c r="E41" s="157" t="s">
        <v>6</v>
      </c>
      <c r="F41" s="158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92</v>
      </c>
      <c r="C42" s="143">
        <v>0.014</v>
      </c>
      <c r="D42" s="82">
        <v>10.066</v>
      </c>
      <c r="E42" s="143">
        <f aca="true" t="shared" si="4" ref="E42:F44">C42*36.7437</f>
        <v>0.5144118</v>
      </c>
      <c r="F42" s="78">
        <f t="shared" si="4"/>
        <v>369.86208419999997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91</v>
      </c>
      <c r="C43" s="143">
        <v>0.012</v>
      </c>
      <c r="D43" s="82">
        <v>10.17</v>
      </c>
      <c r="E43" s="143">
        <f t="shared" si="4"/>
        <v>0.4409244</v>
      </c>
      <c r="F43" s="78">
        <f t="shared" si="4"/>
        <v>373.683429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95</v>
      </c>
      <c r="C44" s="143">
        <v>0.012</v>
      </c>
      <c r="D44" s="82">
        <v>10.28</v>
      </c>
      <c r="E44" s="143">
        <f t="shared" si="4"/>
        <v>0.4409244</v>
      </c>
      <c r="F44" s="78">
        <f t="shared" si="4"/>
        <v>377.72523599999994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4" t="s">
        <v>82</v>
      </c>
      <c r="D46" s="164"/>
      <c r="E46" s="165" t="s">
        <v>6</v>
      </c>
      <c r="F46" s="166"/>
      <c r="G46" s="24"/>
      <c r="H46" s="24"/>
      <c r="I46" s="24"/>
      <c r="K46" s="24"/>
      <c r="L46" s="24"/>
      <c r="M46" s="24"/>
    </row>
    <row r="47" spans="2:13" s="6" customFormat="1" ht="15">
      <c r="B47" s="25" t="s">
        <v>98</v>
      </c>
      <c r="C47" s="147">
        <v>700</v>
      </c>
      <c r="D47" s="102">
        <v>51000</v>
      </c>
      <c r="E47" s="138">
        <f aca="true" t="shared" si="5" ref="E47:F49">C47/$D$87</f>
        <v>5.949345571987082</v>
      </c>
      <c r="F47" s="78">
        <f t="shared" si="5"/>
        <v>433.4523202447731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97</v>
      </c>
      <c r="C48" s="148">
        <v>0</v>
      </c>
      <c r="D48" s="102">
        <v>50450</v>
      </c>
      <c r="E48" s="149">
        <f t="shared" si="5"/>
        <v>0</v>
      </c>
      <c r="F48" s="78">
        <f t="shared" si="5"/>
        <v>428.7778344382118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107</v>
      </c>
      <c r="C49" s="147">
        <v>1200</v>
      </c>
      <c r="D49" s="102">
        <v>48510</v>
      </c>
      <c r="E49" s="138">
        <f t="shared" si="5"/>
        <v>10.198878123406425</v>
      </c>
      <c r="F49" s="78">
        <f t="shared" si="5"/>
        <v>412.28964813870476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7" t="s">
        <v>16</v>
      </c>
      <c r="D51" s="158"/>
      <c r="E51" s="157" t="s">
        <v>6</v>
      </c>
      <c r="F51" s="158"/>
      <c r="G51"/>
      <c r="H51"/>
      <c r="I51"/>
      <c r="J51" s="6"/>
    </row>
    <row r="52" spans="2:19" s="23" customFormat="1" ht="15">
      <c r="B52" s="25" t="s">
        <v>92</v>
      </c>
      <c r="C52" s="143">
        <v>0.7</v>
      </c>
      <c r="D52" s="83">
        <v>309.3</v>
      </c>
      <c r="E52" s="143">
        <f aca="true" t="shared" si="6" ref="E52:F54">C52*1.1023</f>
        <v>0.77161</v>
      </c>
      <c r="F52" s="83">
        <f t="shared" si="6"/>
        <v>340.94139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91</v>
      </c>
      <c r="C53" s="143">
        <v>0.6</v>
      </c>
      <c r="D53" s="83">
        <v>313.1</v>
      </c>
      <c r="E53" s="143">
        <f t="shared" si="6"/>
        <v>0.66138</v>
      </c>
      <c r="F53" s="83">
        <f t="shared" si="6"/>
        <v>345.13013000000007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95</v>
      </c>
      <c r="C54" s="143">
        <v>0.4</v>
      </c>
      <c r="D54" s="123">
        <v>316.3</v>
      </c>
      <c r="E54" s="143">
        <f t="shared" si="6"/>
        <v>0.44092000000000003</v>
      </c>
      <c r="F54" s="83">
        <f t="shared" si="6"/>
        <v>348.65749000000005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7" t="s">
        <v>18</v>
      </c>
      <c r="D56" s="158"/>
      <c r="E56" s="157" t="s">
        <v>19</v>
      </c>
      <c r="F56" s="158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92</v>
      </c>
      <c r="C57" s="139">
        <v>0.02</v>
      </c>
      <c r="D57" s="78">
        <v>36.14</v>
      </c>
      <c r="E57" s="139">
        <f aca="true" t="shared" si="7" ref="E57:F59">C57/454*1000</f>
        <v>0.04405286343612335</v>
      </c>
      <c r="F57" s="78">
        <f t="shared" si="7"/>
        <v>79.60352422907489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91</v>
      </c>
      <c r="C58" s="139">
        <v>0.01</v>
      </c>
      <c r="D58" s="78">
        <v>36.44</v>
      </c>
      <c r="E58" s="139">
        <f t="shared" si="7"/>
        <v>0.022026431718061675</v>
      </c>
      <c r="F58" s="78">
        <f t="shared" si="7"/>
        <v>80.26431718061673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95</v>
      </c>
      <c r="C59" s="146">
        <v>0</v>
      </c>
      <c r="D59" s="78">
        <v>36.62</v>
      </c>
      <c r="E59" s="146">
        <f t="shared" si="7"/>
        <v>0</v>
      </c>
      <c r="F59" s="78">
        <f t="shared" si="7"/>
        <v>80.66079295154184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7" t="s">
        <v>21</v>
      </c>
      <c r="D61" s="158"/>
      <c r="E61" s="157" t="s">
        <v>6</v>
      </c>
      <c r="F61" s="158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92</v>
      </c>
      <c r="C62" s="138">
        <v>0.095</v>
      </c>
      <c r="D62" s="82">
        <v>9.38</v>
      </c>
      <c r="E62" s="138">
        <f aca="true" t="shared" si="8" ref="E62:F64">C62*22.026</f>
        <v>2.09247</v>
      </c>
      <c r="F62" s="78">
        <f t="shared" si="8"/>
        <v>206.60388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91</v>
      </c>
      <c r="C63" s="138">
        <v>0.1</v>
      </c>
      <c r="D63" s="82">
        <v>9.62</v>
      </c>
      <c r="E63" s="138">
        <f t="shared" si="8"/>
        <v>2.2026</v>
      </c>
      <c r="F63" s="78">
        <f t="shared" si="8"/>
        <v>211.89011999999997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95</v>
      </c>
      <c r="C64" s="138">
        <v>0.105</v>
      </c>
      <c r="D64" s="82">
        <v>9.98</v>
      </c>
      <c r="E64" s="138">
        <f t="shared" si="8"/>
        <v>2.3127299999999997</v>
      </c>
      <c r="F64" s="78">
        <f t="shared" si="8"/>
        <v>219.81948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7" t="s">
        <v>23</v>
      </c>
      <c r="D66" s="158"/>
      <c r="E66" s="157" t="s">
        <v>24</v>
      </c>
      <c r="F66" s="158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92</v>
      </c>
      <c r="C67" s="138">
        <v>0.018</v>
      </c>
      <c r="D67" s="82">
        <v>1.551</v>
      </c>
      <c r="E67" s="138">
        <f aca="true" t="shared" si="9" ref="E67:F69">C67/3.785</f>
        <v>0.0047556142668428</v>
      </c>
      <c r="F67" s="78">
        <f t="shared" si="9"/>
        <v>0.40977542932628797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100</v>
      </c>
      <c r="C68" s="138">
        <v>0.014</v>
      </c>
      <c r="D68" s="82">
        <v>1.521</v>
      </c>
      <c r="E68" s="138">
        <f t="shared" si="9"/>
        <v>0.003698811096433289</v>
      </c>
      <c r="F68" s="78">
        <f t="shared" si="9"/>
        <v>0.40184940554821663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91</v>
      </c>
      <c r="C69" s="138">
        <v>0.008</v>
      </c>
      <c r="D69" s="82">
        <v>1.524</v>
      </c>
      <c r="E69" s="138">
        <f t="shared" si="9"/>
        <v>0.0021136063408190224</v>
      </c>
      <c r="F69" s="78">
        <f t="shared" si="9"/>
        <v>0.4026420079260238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7" t="s">
        <v>26</v>
      </c>
      <c r="D71" s="158"/>
      <c r="E71" s="157" t="s">
        <v>27</v>
      </c>
      <c r="F71" s="158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88</v>
      </c>
      <c r="C72" s="150">
        <v>0.0005</v>
      </c>
      <c r="D72" s="86">
        <v>0.969</v>
      </c>
      <c r="E72" s="150">
        <f>C72/454*100</f>
        <v>0.00011013215859030836</v>
      </c>
      <c r="F72" s="84">
        <f>D72/454*1000</f>
        <v>2.1343612334801763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92</v>
      </c>
      <c r="C73" s="150">
        <v>0.00275</v>
      </c>
      <c r="D73" s="86">
        <v>1.056</v>
      </c>
      <c r="E73" s="150">
        <f>C73/454*100</f>
        <v>0.000605726872246696</v>
      </c>
      <c r="F73" s="84">
        <f>D73/454*1000</f>
        <v>2.3259911894273126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100</v>
      </c>
      <c r="C74" s="150">
        <v>0.00725</v>
      </c>
      <c r="D74" s="86">
        <v>1.08525</v>
      </c>
      <c r="E74" s="150">
        <f>C74/454*100</f>
        <v>0.0015969162995594715</v>
      </c>
      <c r="F74" s="84">
        <f>D74/454*1000</f>
        <v>2.3904185022026434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8" t="s">
        <v>26</v>
      </c>
      <c r="D76" s="168"/>
      <c r="E76" s="157" t="s">
        <v>29</v>
      </c>
      <c r="F76" s="158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1">
        <v>0.0005</v>
      </c>
      <c r="D77" s="106">
        <v>0.182</v>
      </c>
      <c r="E77" s="141">
        <f aca="true" t="shared" si="10" ref="E77:F79">C77/454*1000000</f>
        <v>1.1013215859030836</v>
      </c>
      <c r="F77" s="78">
        <f t="shared" si="10"/>
        <v>400.88105726872243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90</v>
      </c>
      <c r="C78" s="141">
        <v>0.0006</v>
      </c>
      <c r="D78" s="106">
        <v>0.1807</v>
      </c>
      <c r="E78" s="141">
        <f t="shared" si="10"/>
        <v>1.3215859030837005</v>
      </c>
      <c r="F78" s="78">
        <f t="shared" si="10"/>
        <v>398.01762114537445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96</v>
      </c>
      <c r="C79" s="141">
        <v>0.0003</v>
      </c>
      <c r="D79" s="144" t="s">
        <v>81</v>
      </c>
      <c r="E79" s="141">
        <f t="shared" si="10"/>
        <v>0.6607929515418502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1.0438</v>
      </c>
      <c r="F85" s="136">
        <v>0.0085</v>
      </c>
      <c r="G85" s="136">
        <v>1.2362</v>
      </c>
      <c r="H85" s="136">
        <v>0.9746</v>
      </c>
      <c r="I85" s="136">
        <v>0.7443</v>
      </c>
      <c r="J85" s="136">
        <v>0.7228</v>
      </c>
      <c r="K85" s="136">
        <v>0.1288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0.958</v>
      </c>
      <c r="E86" s="137" t="s">
        <v>81</v>
      </c>
      <c r="F86" s="137">
        <v>0.0081</v>
      </c>
      <c r="G86" s="137">
        <v>1.1843</v>
      </c>
      <c r="H86" s="137">
        <v>0.9337</v>
      </c>
      <c r="I86" s="137">
        <v>0.713</v>
      </c>
      <c r="J86" s="137">
        <v>0.6925</v>
      </c>
      <c r="K86" s="137">
        <v>0.1234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117.66</v>
      </c>
      <c r="E87" s="136">
        <v>122.8135</v>
      </c>
      <c r="F87" s="136" t="s">
        <v>81</v>
      </c>
      <c r="G87" s="136">
        <v>145.4513</v>
      </c>
      <c r="H87" s="136">
        <v>114.6672</v>
      </c>
      <c r="I87" s="136">
        <v>87.5707</v>
      </c>
      <c r="J87" s="136">
        <v>85.0447</v>
      </c>
      <c r="K87" s="136">
        <v>15.1594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0.8089</v>
      </c>
      <c r="E88" s="137">
        <v>0.8444</v>
      </c>
      <c r="F88" s="137">
        <v>0.0069</v>
      </c>
      <c r="G88" s="137" t="s">
        <v>81</v>
      </c>
      <c r="H88" s="137">
        <v>0.7884</v>
      </c>
      <c r="I88" s="137">
        <v>0.6021</v>
      </c>
      <c r="J88" s="137">
        <v>0.5847</v>
      </c>
      <c r="K88" s="137">
        <v>0.1042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1.0261</v>
      </c>
      <c r="E89" s="136">
        <v>1.071</v>
      </c>
      <c r="F89" s="136">
        <v>0.0087</v>
      </c>
      <c r="G89" s="136">
        <v>1.2685</v>
      </c>
      <c r="H89" s="136" t="s">
        <v>81</v>
      </c>
      <c r="I89" s="136">
        <v>0.7637</v>
      </c>
      <c r="J89" s="136">
        <v>0.7417</v>
      </c>
      <c r="K89" s="136">
        <v>0.1322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1.3436</v>
      </c>
      <c r="E90" s="137">
        <v>1.4024</v>
      </c>
      <c r="F90" s="137">
        <v>0.0114</v>
      </c>
      <c r="G90" s="137">
        <v>1.661</v>
      </c>
      <c r="H90" s="137">
        <v>1.3094</v>
      </c>
      <c r="I90" s="137" t="s">
        <v>81</v>
      </c>
      <c r="J90" s="137">
        <v>0.9712</v>
      </c>
      <c r="K90" s="137">
        <v>0.1731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1.3835</v>
      </c>
      <c r="E91" s="136">
        <v>1.4441</v>
      </c>
      <c r="F91" s="136">
        <v>0.0118</v>
      </c>
      <c r="G91" s="136">
        <v>1.7103</v>
      </c>
      <c r="H91" s="136">
        <v>1.3483</v>
      </c>
      <c r="I91" s="136">
        <v>1.0297</v>
      </c>
      <c r="J91" s="136" t="s">
        <v>81</v>
      </c>
      <c r="K91" s="136">
        <v>0.1783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7.7615</v>
      </c>
      <c r="E92" s="137">
        <v>8.1015</v>
      </c>
      <c r="F92" s="137">
        <v>0.066</v>
      </c>
      <c r="G92" s="137">
        <v>9.5948</v>
      </c>
      <c r="H92" s="137">
        <v>7.5641</v>
      </c>
      <c r="I92" s="137">
        <v>5.7766</v>
      </c>
      <c r="J92" s="137">
        <v>5.61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7" t="s">
        <v>63</v>
      </c>
      <c r="C114" s="167"/>
      <c r="D114" s="167"/>
      <c r="E114" s="167"/>
      <c r="F114" s="167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1" t="s">
        <v>64</v>
      </c>
      <c r="C115" s="151"/>
      <c r="D115" s="151"/>
      <c r="E115" s="151"/>
      <c r="F115" s="151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1" t="s">
        <v>65</v>
      </c>
      <c r="C116" s="151"/>
      <c r="D116" s="151"/>
      <c r="E116" s="151"/>
      <c r="F116" s="151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1" t="s">
        <v>66</v>
      </c>
      <c r="C117" s="151"/>
      <c r="D117" s="151"/>
      <c r="E117" s="151"/>
      <c r="F117" s="151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1" t="s">
        <v>67</v>
      </c>
      <c r="C118" s="151"/>
      <c r="D118" s="151"/>
      <c r="E118" s="151"/>
      <c r="F118" s="151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1" t="s">
        <v>68</v>
      </c>
      <c r="C119" s="151"/>
      <c r="D119" s="151"/>
      <c r="E119" s="151"/>
      <c r="F119" s="151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1" t="s">
        <v>69</v>
      </c>
      <c r="C120" s="151"/>
      <c r="D120" s="151"/>
      <c r="E120" s="151"/>
      <c r="F120" s="151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3" t="s">
        <v>70</v>
      </c>
      <c r="C121" s="163"/>
      <c r="D121" s="163"/>
      <c r="E121" s="163"/>
      <c r="F121" s="163"/>
    </row>
    <row r="123" spans="2:6" ht="15.75">
      <c r="B123" s="35" t="s">
        <v>71</v>
      </c>
      <c r="C123" s="154"/>
      <c r="D123" s="155"/>
      <c r="E123" s="155"/>
      <c r="F123" s="156"/>
    </row>
    <row r="124" spans="2:6" ht="30.75" customHeight="1">
      <c r="B124" s="35" t="s">
        <v>72</v>
      </c>
      <c r="C124" s="153" t="s">
        <v>73</v>
      </c>
      <c r="D124" s="153"/>
      <c r="E124" s="154" t="s">
        <v>74</v>
      </c>
      <c r="F124" s="156"/>
    </row>
    <row r="125" spans="2:6" ht="30.75" customHeight="1">
      <c r="B125" s="35" t="s">
        <v>75</v>
      </c>
      <c r="C125" s="153" t="s">
        <v>76</v>
      </c>
      <c r="D125" s="153"/>
      <c r="E125" s="154" t="s">
        <v>77</v>
      </c>
      <c r="F125" s="156"/>
    </row>
    <row r="126" spans="2:6" ht="15" customHeight="1">
      <c r="B126" s="152" t="s">
        <v>78</v>
      </c>
      <c r="C126" s="153" t="s">
        <v>79</v>
      </c>
      <c r="D126" s="153"/>
      <c r="E126" s="159" t="s">
        <v>80</v>
      </c>
      <c r="F126" s="160"/>
    </row>
    <row r="127" spans="2:6" ht="15" customHeight="1">
      <c r="B127" s="152"/>
      <c r="C127" s="153"/>
      <c r="D127" s="153"/>
      <c r="E127" s="161"/>
      <c r="F127" s="162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2016-12-22T08:04:35Z</dcterms:modified>
  <cp:category/>
  <cp:version/>
  <cp:contentType/>
  <cp:contentStatus/>
</cp:coreProperties>
</file>