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<sst xmlns="http://schemas.openxmlformats.org/spreadsheetml/2006/main" count="347" uniqueCount="128">
  <si>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</si>
  <si>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</si>
  <si>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</si>
  <si>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</si>
  <si>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</si>
  <si>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</si>
  <si>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</si>
  <si>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</si>
  <si>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</si>
  <si>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</si>
  <si>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</si>
  <si>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</si>
  <si>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</si>
  <si>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</si>
  <si>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</si>
  <si>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</si>
  <si>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</si>
  <si>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</si>
  <si>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</si>
  <si>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</si>
  <si>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</si>
  <si>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</si>
  <si>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</si>
  <si>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</si>
  <si>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</si>
  <si>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</si>
  <si>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</si>
  <si>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</si>
  <si>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</si>
  <si>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</si>
  <si>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</si>
  <si>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</si>
  <si>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</si>
  <si>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</si>
  <si>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</si>
  <si>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</si>
  <si>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</si>
  <si>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</si>
  <si>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</si>
  <si>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</si>
  <si>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</si>
  <si>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</si>
  <si>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</si>
  <si>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</si>
  <si>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</si>
  <si>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</si>
  <si>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</si>
  <si>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</si>
  <si>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</si>
  <si>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</si>
  <si>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</si>
  <si>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</si>
  <si>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</si>
  <si>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</si>
  <si>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</si>
  <si>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</si>
  <si>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</si>
  <si>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</si>
  <si>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</si>
  <si>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</si>
  <si>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</si>
  <si>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</si>
  <si>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</si>
  <si>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</si>
  <si>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</si>
  <si>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</si>
  <si>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</si>
  <si>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</si>
  <si>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</si>
  <si>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</si>
  <si>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</si>
  <si>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</si>
  <si>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</si>
  <si>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</si>
  <si>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</si>
  <si>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</si>
  <si>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</si>
  <si>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</si>
  <si>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</si>
  <si>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CME -Жовтень'20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</si>
  <si>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</si>
  <si>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</si>
  <si>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</si>
  <si>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</si>
  <si>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</si>
  <si>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</si>
  <si>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</si>
  <si>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</si>
  <si>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</si>
  <si>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</si>
  <si>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</si>
  <si>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</si>
  <si>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</si>
  <si>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</si>
  <si>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</si>
  <si>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</si>
  <si>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</si>
  <si>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</si>
  <si>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</si>
  <si>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</si>
  <si>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</si>
  <si>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</si>
  <si>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</si>
  <si>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</si>
  <si>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</si>
  <si>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</si>
  <si>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</si>
  <si>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</si>
  <si>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</si>
  <si>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</si>
  <si>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</si>
  <si>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</si>
  <si>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</si>
  <si>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</si>
  <si>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</si>
  <si>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</si>
  <si>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</si>
  <si>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</si>
  <si>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</si>
  <si>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</si>
  <si>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</si>
  <si>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</si>
  <si>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</si>
  <si>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</si>
  <si>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</si>
  <si>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>CME -Грудень'20</t>
  </si>
  <si>
    <t>CME -Серпень'20</t>
  </si>
  <si>
    <t xml:space="preserve">         21 жовтня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</si>
</sst>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90" fontId="76" fillId="0" borderId="10" xfId="0" applyNumberFormat="1" applyFont="1" applyFill="1" applyBorder="1" applyAlignment="1">
      <alignment horizontal="center" vertical="top" wrapText="1"/>
    </xf>
    <xf numFmtId="188" fontId="80" fillId="0" borderId="10" xfId="0" applyNumberFormat="1" applyFont="1" applyFill="1" applyBorder="1" applyAlignment="1" quotePrefix="1">
      <alignment horizontal="center" vertical="top" wrapText="1"/>
    </xf>
    <xf numFmtId="192" fontId="80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67" t="s">
        <v>127</v>
      </c>
      <c r="D4" s="168"/>
      <c r="E4" s="168"/>
      <c r="F4" s="169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88</v>
      </c>
      <c r="C7" s="165">
        <v>0.05</v>
      </c>
      <c r="D7" s="13">
        <v>4.14</v>
      </c>
      <c r="E7" s="165">
        <f aca="true" t="shared" si="0" ref="E7:F9">C7*39.3683</f>
        <v>1.968415</v>
      </c>
      <c r="F7" s="12">
        <f t="shared" si="0"/>
        <v>162.984762</v>
      </c>
    </row>
    <row r="8" spans="2:6" s="5" customFormat="1" ht="15" customHeight="1">
      <c r="B8" s="23" t="s">
        <v>122</v>
      </c>
      <c r="C8" s="165">
        <v>0.034</v>
      </c>
      <c r="D8" s="13">
        <v>4.16</v>
      </c>
      <c r="E8" s="165">
        <f t="shared" si="0"/>
        <v>1.3385222</v>
      </c>
      <c r="F8" s="12">
        <f t="shared" si="0"/>
        <v>163.772128</v>
      </c>
    </row>
    <row r="9" spans="2:17" s="5" customFormat="1" ht="15" customHeight="1">
      <c r="B9" s="23" t="s">
        <v>124</v>
      </c>
      <c r="C9" s="165">
        <v>0.03</v>
      </c>
      <c r="D9" s="13">
        <v>4.176</v>
      </c>
      <c r="E9" s="165">
        <f t="shared" si="0"/>
        <v>1.1810489999999998</v>
      </c>
      <c r="F9" s="12">
        <f t="shared" si="0"/>
        <v>164.4020208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 hidden="1">
      <c r="B11" s="25" t="s">
        <v>4</v>
      </c>
      <c r="C11" s="183" t="s">
        <v>83</v>
      </c>
      <c r="D11" s="184"/>
      <c r="E11" s="183" t="s">
        <v>6</v>
      </c>
      <c r="F11" s="184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 hidden="1">
      <c r="B12" s="23" t="s">
        <v>84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 hidden="1">
      <c r="B13" s="23" t="s">
        <v>85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 hidden="1">
      <c r="B14" s="23" t="s">
        <v>91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34">
        <v>1.19</v>
      </c>
      <c r="D17" s="68">
        <v>191</v>
      </c>
      <c r="E17" s="134">
        <f aca="true" t="shared" si="1" ref="E17:F19">C17/$D$86</f>
        <v>1.4066193853427895</v>
      </c>
      <c r="F17" s="68">
        <f t="shared" si="1"/>
        <v>225.76832151300238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97</v>
      </c>
      <c r="C18" s="134">
        <v>0.27</v>
      </c>
      <c r="D18" s="12">
        <v>188.25</v>
      </c>
      <c r="E18" s="134">
        <f t="shared" si="1"/>
        <v>0.3191489361702128</v>
      </c>
      <c r="F18" s="68">
        <f t="shared" si="1"/>
        <v>222.5177304964539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90</v>
      </c>
      <c r="C19" s="123">
        <v>0.13</v>
      </c>
      <c r="D19" s="12">
        <v>188.75</v>
      </c>
      <c r="E19" s="123">
        <f t="shared" si="1"/>
        <v>0.1536643026004728</v>
      </c>
      <c r="F19" s="68">
        <f t="shared" si="1"/>
        <v>223.10874704491727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83" t="s">
        <v>5</v>
      </c>
      <c r="D21" s="184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88</v>
      </c>
      <c r="C22" s="110">
        <v>0.022</v>
      </c>
      <c r="D22" s="68">
        <v>6.292</v>
      </c>
      <c r="E22" s="110">
        <f aca="true" t="shared" si="2" ref="E22:F24">C22*36.7437</f>
        <v>0.8083613999999999</v>
      </c>
      <c r="F22" s="12">
        <f t="shared" si="2"/>
        <v>231.19136039999998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122</v>
      </c>
      <c r="C23" s="110">
        <v>0.006</v>
      </c>
      <c r="D23" s="12">
        <v>6.3</v>
      </c>
      <c r="E23" s="110">
        <f t="shared" si="2"/>
        <v>0.2204622</v>
      </c>
      <c r="F23" s="12">
        <f t="shared" si="2"/>
        <v>231.48530999999997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124</v>
      </c>
      <c r="C24" s="133">
        <v>0</v>
      </c>
      <c r="D24" s="12">
        <v>6.294</v>
      </c>
      <c r="E24" s="133">
        <f t="shared" si="2"/>
        <v>0</v>
      </c>
      <c r="F24" s="12">
        <f t="shared" si="2"/>
        <v>231.26484779999996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85" t="s">
        <v>9</v>
      </c>
      <c r="D26" s="18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80</v>
      </c>
      <c r="C27" s="123">
        <v>1.5</v>
      </c>
      <c r="D27" s="68">
        <v>209.5</v>
      </c>
      <c r="E27" s="123">
        <f aca="true" t="shared" si="3" ref="E27:F29">C27/$D$86</f>
        <v>1.773049645390071</v>
      </c>
      <c r="F27" s="68">
        <f t="shared" si="3"/>
        <v>247.63593380614657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87</v>
      </c>
      <c r="C28" s="123">
        <v>1.5</v>
      </c>
      <c r="D28" s="12">
        <v>208.25</v>
      </c>
      <c r="E28" s="123">
        <f t="shared" si="3"/>
        <v>1.773049645390071</v>
      </c>
      <c r="F28" s="68">
        <f t="shared" si="3"/>
        <v>246.1583924349882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121</v>
      </c>
      <c r="C29" s="123">
        <v>1.25</v>
      </c>
      <c r="D29" s="12">
        <v>206.5</v>
      </c>
      <c r="E29" s="123">
        <f t="shared" si="3"/>
        <v>1.4775413711583925</v>
      </c>
      <c r="F29" s="68">
        <f t="shared" si="3"/>
        <v>244.08983451536645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85" t="s">
        <v>12</v>
      </c>
      <c r="D31" s="185"/>
      <c r="E31" s="185" t="s">
        <v>10</v>
      </c>
      <c r="F31" s="18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77</v>
      </c>
      <c r="C32" s="134">
        <v>1.09</v>
      </c>
      <c r="D32" s="12">
        <v>395.25</v>
      </c>
      <c r="E32" s="134">
        <f aca="true" t="shared" si="4" ref="E32:F34">C32/$D$86</f>
        <v>1.2884160756501184</v>
      </c>
      <c r="F32" s="68">
        <f t="shared" si="4"/>
        <v>467.1985815602837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81</v>
      </c>
      <c r="C33" s="134">
        <v>1.27</v>
      </c>
      <c r="D33" s="12">
        <v>398.25</v>
      </c>
      <c r="E33" s="134">
        <f t="shared" si="4"/>
        <v>1.5011820330969268</v>
      </c>
      <c r="F33" s="68">
        <f t="shared" si="4"/>
        <v>470.74468085106383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90</v>
      </c>
      <c r="C34" s="134">
        <v>1.08</v>
      </c>
      <c r="D34" s="12">
        <v>397.5</v>
      </c>
      <c r="E34" s="134">
        <f t="shared" si="4"/>
        <v>1.2765957446808511</v>
      </c>
      <c r="F34" s="68">
        <f t="shared" si="4"/>
        <v>469.8581560283688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80" t="s">
        <v>5</v>
      </c>
      <c r="D36" s="181"/>
      <c r="E36" s="180" t="s">
        <v>6</v>
      </c>
      <c r="F36" s="181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88</v>
      </c>
      <c r="C37" s="165">
        <v>0.04</v>
      </c>
      <c r="D37" s="72">
        <v>3.032</v>
      </c>
      <c r="E37" s="165">
        <f aca="true" t="shared" si="5" ref="E37:F39">C37*58.0164</f>
        <v>2.320656</v>
      </c>
      <c r="F37" s="68">
        <f t="shared" si="5"/>
        <v>175.9057248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94</v>
      </c>
      <c r="C38" s="130">
        <v>0.034</v>
      </c>
      <c r="D38" s="72">
        <v>3.022</v>
      </c>
      <c r="E38" s="165">
        <f t="shared" si="5"/>
        <v>1.9725576</v>
      </c>
      <c r="F38" s="68">
        <f t="shared" si="5"/>
        <v>175.32556079999998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101</v>
      </c>
      <c r="C39" s="165">
        <v>0.01</v>
      </c>
      <c r="D39" s="72">
        <v>2.996</v>
      </c>
      <c r="E39" s="130">
        <f t="shared" si="5"/>
        <v>0.580164</v>
      </c>
      <c r="F39" s="68">
        <f t="shared" si="5"/>
        <v>173.8171344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65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80" t="s">
        <v>5</v>
      </c>
      <c r="D41" s="181"/>
      <c r="E41" s="180" t="s">
        <v>6</v>
      </c>
      <c r="F41" s="18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95</v>
      </c>
      <c r="C42" s="166">
        <v>0.08</v>
      </c>
      <c r="D42" s="72">
        <v>10.72</v>
      </c>
      <c r="E42" s="166">
        <f>C42*36.7437</f>
        <v>2.9394959999999997</v>
      </c>
      <c r="F42" s="68">
        <f aca="true" t="shared" si="6" ref="E42:F44">D42*36.7437</f>
        <v>393.892464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98</v>
      </c>
      <c r="C43" s="166">
        <v>0.076</v>
      </c>
      <c r="D43" s="72">
        <v>10.72</v>
      </c>
      <c r="E43" s="166">
        <f t="shared" si="6"/>
        <v>2.7925211999999995</v>
      </c>
      <c r="F43" s="68">
        <f t="shared" si="6"/>
        <v>393.892464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123</v>
      </c>
      <c r="C44" s="166">
        <v>0.056</v>
      </c>
      <c r="D44" s="72">
        <v>10.582</v>
      </c>
      <c r="E44" s="166">
        <f t="shared" si="6"/>
        <v>2.0576472</v>
      </c>
      <c r="F44" s="68">
        <f t="shared" si="6"/>
        <v>388.8218334</v>
      </c>
      <c r="G44" s="22"/>
      <c r="H44" s="22"/>
      <c r="I44" s="22"/>
      <c r="K44" s="22"/>
      <c r="L44" s="22"/>
      <c r="M44" s="22"/>
    </row>
    <row r="45" spans="2:13" s="5" customFormat="1" ht="15" customHeight="1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 hidden="1">
      <c r="B46" s="25" t="s">
        <v>14</v>
      </c>
      <c r="C46" s="183" t="s">
        <v>73</v>
      </c>
      <c r="D46" s="184"/>
      <c r="E46" s="183" t="s">
        <v>6</v>
      </c>
      <c r="F46" s="184"/>
      <c r="G46" s="22"/>
      <c r="H46" s="22"/>
      <c r="I46" s="22"/>
      <c r="K46" s="22"/>
      <c r="L46" s="22"/>
      <c r="M46" s="22"/>
    </row>
    <row r="47" spans="2:13" s="5" customFormat="1" ht="15" customHeight="1" hidden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 hidden="1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 hidden="1">
      <c r="B49" s="23" t="s">
        <v>93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 customHeight="1">
      <c r="B52" s="23" t="s">
        <v>88</v>
      </c>
      <c r="C52" s="166">
        <v>6.9</v>
      </c>
      <c r="D52" s="73">
        <v>379.1</v>
      </c>
      <c r="E52" s="166">
        <f>C52*1.1023</f>
        <v>7.60587</v>
      </c>
      <c r="F52" s="73">
        <f aca="true" t="shared" si="7" ref="E52:F54">D52*1.1023</f>
        <v>417.88193000000007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98</v>
      </c>
      <c r="C53" s="166">
        <v>6.4</v>
      </c>
      <c r="D53" s="73">
        <v>375</v>
      </c>
      <c r="E53" s="166">
        <f t="shared" si="7"/>
        <v>7.0547200000000005</v>
      </c>
      <c r="F53" s="73">
        <f t="shared" si="7"/>
        <v>413.3625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123</v>
      </c>
      <c r="C54" s="166">
        <v>5</v>
      </c>
      <c r="D54" s="73">
        <v>366</v>
      </c>
      <c r="E54" s="166">
        <f>C54*1.1023</f>
        <v>5.5115</v>
      </c>
      <c r="F54" s="73">
        <f t="shared" si="7"/>
        <v>403.4418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80" t="s">
        <v>18</v>
      </c>
      <c r="D56" s="181"/>
      <c r="E56" s="180" t="s">
        <v>19</v>
      </c>
      <c r="F56" s="181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88</v>
      </c>
      <c r="C57" s="110">
        <v>0.11</v>
      </c>
      <c r="D57" s="68">
        <v>33.21</v>
      </c>
      <c r="E57" s="110">
        <f aca="true" t="shared" si="8" ref="E57:F59">C57/454*1000</f>
        <v>0.2422907488986784</v>
      </c>
      <c r="F57" s="68">
        <f t="shared" si="8"/>
        <v>73.14977973568281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98</v>
      </c>
      <c r="C58" s="110">
        <v>0.16</v>
      </c>
      <c r="D58" s="68">
        <v>33.14</v>
      </c>
      <c r="E58" s="110">
        <f t="shared" si="8"/>
        <v>0.3524229074889868</v>
      </c>
      <c r="F58" s="68">
        <f t="shared" si="8"/>
        <v>72.99559471365639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123</v>
      </c>
      <c r="C59" s="110">
        <v>0.22</v>
      </c>
      <c r="D59" s="68">
        <v>33.06</v>
      </c>
      <c r="E59" s="110">
        <f t="shared" si="8"/>
        <v>0.4845814977973568</v>
      </c>
      <c r="F59" s="68">
        <f t="shared" si="8"/>
        <v>72.8193832599119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80" t="s">
        <v>21</v>
      </c>
      <c r="D61" s="181"/>
      <c r="E61" s="180" t="s">
        <v>6</v>
      </c>
      <c r="F61" s="181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89</v>
      </c>
      <c r="C62" s="110">
        <v>0.045</v>
      </c>
      <c r="D62" s="72">
        <v>12.22</v>
      </c>
      <c r="E62" s="110">
        <f aca="true" t="shared" si="9" ref="E62:F64">C62*22.026</f>
        <v>0.99117</v>
      </c>
      <c r="F62" s="68">
        <f t="shared" si="9"/>
        <v>269.15772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96</v>
      </c>
      <c r="C63" s="110">
        <v>0.045</v>
      </c>
      <c r="D63" s="72">
        <v>12.43</v>
      </c>
      <c r="E63" s="110">
        <f t="shared" si="9"/>
        <v>0.99117</v>
      </c>
      <c r="F63" s="68">
        <f t="shared" si="9"/>
        <v>273.78318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122</v>
      </c>
      <c r="C64" s="110">
        <v>0.03</v>
      </c>
      <c r="D64" s="72">
        <v>12.59</v>
      </c>
      <c r="E64" s="110">
        <f t="shared" si="9"/>
        <v>0.6607799999999999</v>
      </c>
      <c r="F64" s="68">
        <f t="shared" si="9"/>
        <v>277.30734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95</v>
      </c>
      <c r="C67" s="130">
        <v>0.051</v>
      </c>
      <c r="D67" s="72">
        <v>1.52</v>
      </c>
      <c r="E67" s="130">
        <f>C67/3.785</f>
        <v>0.013474240422721266</v>
      </c>
      <c r="F67" s="72">
        <f>D67/3.785</f>
        <v>0.40158520475561427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88</v>
      </c>
      <c r="C68" s="130">
        <v>0.051</v>
      </c>
      <c r="D68" s="72">
        <v>1.454</v>
      </c>
      <c r="E68" s="130">
        <f>C68/3.785</f>
        <v>0.013474240422721266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96</v>
      </c>
      <c r="C69" s="130">
        <v>0.051</v>
      </c>
      <c r="D69" s="72" t="s">
        <v>72</v>
      </c>
      <c r="E69" s="130">
        <f>C69/3.785</f>
        <v>0.013474240422721266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79</v>
      </c>
      <c r="C72" s="110">
        <v>0.00525</v>
      </c>
      <c r="D72" s="118">
        <v>1.07</v>
      </c>
      <c r="E72" s="110">
        <f>C72/454*100</f>
        <v>0.001156387665198238</v>
      </c>
      <c r="F72" s="74">
        <f>D72/454*1000</f>
        <v>2.3568281938325994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95</v>
      </c>
      <c r="C73" s="164">
        <v>0.015</v>
      </c>
      <c r="D73" s="118">
        <v>1.10275</v>
      </c>
      <c r="E73" s="164">
        <f>C73/454*100</f>
        <v>0.0033039647577092508</v>
      </c>
      <c r="F73" s="74">
        <f>D73/454*1000</f>
        <v>2.428964757709251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125</v>
      </c>
      <c r="C74" s="110">
        <v>0.014</v>
      </c>
      <c r="D74" s="118">
        <v>1.1165</v>
      </c>
      <c r="E74" s="110">
        <f>C74/454*100</f>
        <v>0.003083700440528635</v>
      </c>
      <c r="F74" s="74">
        <f>D74/454*1000</f>
        <v>2.459251101321586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80" t="s">
        <v>25</v>
      </c>
      <c r="D76" s="181"/>
      <c r="E76" s="180" t="s">
        <v>28</v>
      </c>
      <c r="F76" s="181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82</v>
      </c>
      <c r="C77" s="164">
        <v>0.0004</v>
      </c>
      <c r="D77" s="119">
        <v>0.1478</v>
      </c>
      <c r="E77" s="164">
        <f>C77/454*1000000</f>
        <v>0.881057268722467</v>
      </c>
      <c r="F77" s="68">
        <f>D77/454*1000000</f>
        <v>325.55066079295153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92</v>
      </c>
      <c r="C78" s="164">
        <v>0.0006</v>
      </c>
      <c r="D78" s="119" t="s">
        <v>72</v>
      </c>
      <c r="E78" s="164">
        <f>C78/454*1000000</f>
        <v>1.3215859030837005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126</v>
      </c>
      <c r="C79" s="164">
        <v>0.0002</v>
      </c>
      <c r="D79" s="119" t="s">
        <v>72</v>
      </c>
      <c r="E79" s="164">
        <f>C79/454*1000000</f>
        <v>0.4405286343612335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1.1821</v>
      </c>
      <c r="F85" s="129">
        <v>0.0095</v>
      </c>
      <c r="G85" s="129">
        <v>1.3085</v>
      </c>
      <c r="H85" s="129">
        <v>1.1018</v>
      </c>
      <c r="I85" s="129">
        <v>0.7609</v>
      </c>
      <c r="J85" s="129">
        <v>0.7107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0.846</v>
      </c>
      <c r="E86" s="129" t="s">
        <v>72</v>
      </c>
      <c r="F86" s="129">
        <v>0.0081</v>
      </c>
      <c r="G86" s="129">
        <v>1.1069</v>
      </c>
      <c r="H86" s="129">
        <v>0.9321</v>
      </c>
      <c r="I86" s="129">
        <v>0.6437</v>
      </c>
      <c r="J86" s="129">
        <v>0.6012</v>
      </c>
      <c r="K86" s="129">
        <v>0.1092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104.86</v>
      </c>
      <c r="E87" s="129">
        <v>123.955</v>
      </c>
      <c r="F87" s="129" t="s">
        <v>72</v>
      </c>
      <c r="G87" s="129">
        <v>137.2093</v>
      </c>
      <c r="H87" s="129">
        <v>115.5355</v>
      </c>
      <c r="I87" s="129">
        <v>79.79</v>
      </c>
      <c r="J87" s="129">
        <v>74.524</v>
      </c>
      <c r="K87" s="129">
        <v>13.5303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0.7642</v>
      </c>
      <c r="E88" s="129">
        <v>0.9034</v>
      </c>
      <c r="F88" s="129">
        <v>0.0073</v>
      </c>
      <c r="G88" s="129" t="s">
        <v>72</v>
      </c>
      <c r="H88" s="129">
        <v>0.842</v>
      </c>
      <c r="I88" s="129">
        <v>0.5815</v>
      </c>
      <c r="J88" s="129">
        <v>0.5431</v>
      </c>
      <c r="K88" s="129">
        <v>0.0986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0.9076</v>
      </c>
      <c r="E89" s="129">
        <v>1.0729</v>
      </c>
      <c r="F89" s="129">
        <v>0.0087</v>
      </c>
      <c r="G89" s="129">
        <v>1.1876</v>
      </c>
      <c r="H89" s="129" t="s">
        <v>72</v>
      </c>
      <c r="I89" s="129">
        <v>0.6906</v>
      </c>
      <c r="J89" s="129">
        <v>0.645</v>
      </c>
      <c r="K89" s="129">
        <v>0.1171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1.3142</v>
      </c>
      <c r="E90" s="129">
        <v>1.5535</v>
      </c>
      <c r="F90" s="129">
        <v>0.0125</v>
      </c>
      <c r="G90" s="129">
        <v>1.7196</v>
      </c>
      <c r="H90" s="129">
        <v>1.448</v>
      </c>
      <c r="I90" s="129" t="s">
        <v>72</v>
      </c>
      <c r="J90" s="129">
        <v>0.934</v>
      </c>
      <c r="K90" s="129">
        <v>0.1696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1.4071</v>
      </c>
      <c r="E91" s="129">
        <v>1.6633</v>
      </c>
      <c r="F91" s="129">
        <v>0.0134</v>
      </c>
      <c r="G91" s="129">
        <v>1.8411</v>
      </c>
      <c r="H91" s="129">
        <v>1.5503</v>
      </c>
      <c r="I91" s="129">
        <v>1.0707</v>
      </c>
      <c r="J91" s="129" t="s">
        <v>72</v>
      </c>
      <c r="K91" s="129">
        <v>0.1816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</v>
      </c>
      <c r="E92" s="129">
        <v>9.1613</v>
      </c>
      <c r="F92" s="129">
        <v>0.0739</v>
      </c>
      <c r="G92" s="129">
        <v>10.1409</v>
      </c>
      <c r="H92" s="129">
        <v>8.539</v>
      </c>
      <c r="I92" s="129">
        <v>5.8971</v>
      </c>
      <c r="J92" s="129">
        <v>5.5079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0.8459521191100584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2" t="s">
        <v>54</v>
      </c>
      <c r="C114" s="182"/>
      <c r="D114" s="182"/>
      <c r="E114" s="182"/>
      <c r="F114" s="182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6"/>
      <c r="D123" s="178"/>
      <c r="E123" s="178"/>
      <c r="F123" s="177"/>
      <c r="G123" s="112"/>
      <c r="H123" s="112"/>
    </row>
    <row r="124" spans="2:8" ht="15" customHeight="1">
      <c r="B124" s="31" t="s">
        <v>63</v>
      </c>
      <c r="C124" s="176" t="s">
        <v>64</v>
      </c>
      <c r="D124" s="177"/>
      <c r="E124" s="176" t="s">
        <v>65</v>
      </c>
      <c r="F124" s="177"/>
      <c r="G124" s="112"/>
      <c r="H124" s="112"/>
    </row>
    <row r="125" spans="2:8" ht="15" customHeight="1">
      <c r="B125" s="31" t="s">
        <v>66</v>
      </c>
      <c r="C125" s="176" t="s">
        <v>67</v>
      </c>
      <c r="D125" s="177"/>
      <c r="E125" s="176" t="s">
        <v>68</v>
      </c>
      <c r="F125" s="177"/>
      <c r="G125" s="112"/>
      <c r="H125" s="112"/>
    </row>
    <row r="126" spans="2:8" ht="15" customHeight="1">
      <c r="B126" s="170" t="s">
        <v>69</v>
      </c>
      <c r="C126" s="172" t="s">
        <v>70</v>
      </c>
      <c r="D126" s="173"/>
      <c r="E126" s="172" t="s">
        <v>71</v>
      </c>
      <c r="F126" s="173"/>
      <c r="G126" s="112"/>
      <c r="H126" s="112"/>
    </row>
    <row r="127" spans="2:8" ht="15" customHeight="1">
      <c r="B127" s="171"/>
      <c r="C127" s="174"/>
      <c r="D127" s="175"/>
      <c r="E127" s="174"/>
      <c r="F127" s="175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72" sqref="F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7" t="s">
        <v>99</v>
      </c>
      <c r="D4" s="188"/>
      <c r="E4" s="188"/>
      <c r="F4" s="18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3" t="s">
        <v>5</v>
      </c>
      <c r="D6" s="184"/>
      <c r="E6" s="183" t="s">
        <v>6</v>
      </c>
      <c r="F6" s="184"/>
      <c r="G6"/>
      <c r="H6"/>
      <c r="I6"/>
    </row>
    <row r="7" spans="2:6" s="5" customFormat="1" ht="15">
      <c r="B7" s="23" t="s">
        <v>100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94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101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3" t="s">
        <v>7</v>
      </c>
      <c r="D11" s="184"/>
      <c r="E11" s="183" t="s">
        <v>6</v>
      </c>
      <c r="F11" s="184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102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103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104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5" t="s">
        <v>83</v>
      </c>
      <c r="D16" s="185"/>
      <c r="E16" s="183" t="s">
        <v>6</v>
      </c>
      <c r="F16" s="184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91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105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106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3" t="s">
        <v>5</v>
      </c>
      <c r="D21" s="184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100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94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83" t="s">
        <v>10</v>
      </c>
      <c r="F26" s="184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107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108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109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102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110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111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0" t="s">
        <v>5</v>
      </c>
      <c r="D36" s="181"/>
      <c r="E36" s="180" t="s">
        <v>6</v>
      </c>
      <c r="F36" s="181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100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94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101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0" t="s">
        <v>5</v>
      </c>
      <c r="D41" s="181"/>
      <c r="E41" s="180" t="s">
        <v>6</v>
      </c>
      <c r="F41" s="18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112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113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94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5" t="s">
        <v>73</v>
      </c>
      <c r="D46" s="185"/>
      <c r="E46" s="183" t="s">
        <v>6</v>
      </c>
      <c r="F46" s="184"/>
      <c r="G46" s="22"/>
      <c r="H46" s="22"/>
      <c r="I46" s="22"/>
      <c r="K46" s="22"/>
      <c r="L46" s="22"/>
      <c r="M46" s="22"/>
    </row>
    <row r="47" spans="2:13" s="5" customFormat="1" ht="15">
      <c r="B47" s="23" t="s">
        <v>114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115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116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>
      <c r="B52" s="23" t="s">
        <v>100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113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94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0" t="s">
        <v>18</v>
      </c>
      <c r="D56" s="181"/>
      <c r="E56" s="180" t="s">
        <v>19</v>
      </c>
      <c r="F56" s="181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100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113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94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0" t="s">
        <v>21</v>
      </c>
      <c r="D61" s="181"/>
      <c r="E61" s="180" t="s">
        <v>6</v>
      </c>
      <c r="F61" s="181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112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113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94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112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117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118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119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112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117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0" t="s">
        <v>25</v>
      </c>
      <c r="D76" s="190"/>
      <c r="E76" s="180" t="s">
        <v>28</v>
      </c>
      <c r="F76" s="181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94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92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120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2" t="s">
        <v>54</v>
      </c>
      <c r="C114" s="182"/>
      <c r="D114" s="182"/>
      <c r="E114" s="182"/>
      <c r="F114" s="182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6"/>
      <c r="D123" s="178"/>
      <c r="E123" s="178"/>
      <c r="F123" s="177"/>
      <c r="G123" s="112"/>
      <c r="H123" s="112"/>
    </row>
    <row r="124" spans="2:8" ht="30.75" customHeight="1">
      <c r="B124" s="31" t="s">
        <v>63</v>
      </c>
      <c r="C124" s="176" t="s">
        <v>64</v>
      </c>
      <c r="D124" s="177"/>
      <c r="E124" s="176" t="s">
        <v>65</v>
      </c>
      <c r="F124" s="177"/>
      <c r="G124" s="112"/>
      <c r="H124" s="112"/>
    </row>
    <row r="125" spans="2:8" ht="30.75" customHeight="1">
      <c r="B125" s="31" t="s">
        <v>66</v>
      </c>
      <c r="C125" s="176" t="s">
        <v>67</v>
      </c>
      <c r="D125" s="177"/>
      <c r="E125" s="176" t="s">
        <v>68</v>
      </c>
      <c r="F125" s="177"/>
      <c r="G125" s="112"/>
      <c r="H125" s="112"/>
    </row>
    <row r="126" spans="2:8" ht="15" customHeight="1">
      <c r="B126" s="170" t="s">
        <v>69</v>
      </c>
      <c r="C126" s="172" t="s">
        <v>70</v>
      </c>
      <c r="D126" s="173"/>
      <c r="E126" s="172" t="s">
        <v>71</v>
      </c>
      <c r="F126" s="173"/>
      <c r="G126" s="112"/>
      <c r="H126" s="112"/>
    </row>
    <row r="127" spans="2:8" ht="15" customHeight="1">
      <c r="B127" s="171"/>
      <c r="C127" s="174"/>
      <c r="D127" s="175"/>
      <c r="E127" s="174"/>
      <c r="F127" s="175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2020-10-22T16:13:51Z</dcterms:modified>
  <cp:category/>
  <cp:version/>
  <cp:contentType/>
  <cp:contentStatus/>
</cp:coreProperties>
</file>