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<sst xmlns="http://schemas.openxmlformats.org/spreadsheetml/2006/main" count="160" uniqueCount="111">
  <si>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</si>
  <si>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</si>
  <si>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</si>
  <si>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</si>
  <si>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</si>
  <si>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</si>
  <si>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</si>
  <si>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</si>
  <si>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</si>
  <si>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</si>
  <si>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</si>
  <si>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</si>
  <si>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</si>
  <si>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</si>
  <si>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</si>
  <si>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</si>
  <si>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</si>
  <si>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</si>
  <si>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</si>
  <si>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</si>
  <si>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</si>
  <si>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</si>
  <si>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</si>
  <si>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</si>
  <si>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</si>
  <si>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</si>
  <si>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</si>
  <si>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</si>
  <si>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</si>
  <si>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</si>
  <si>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</si>
  <si>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</si>
  <si>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</si>
  <si>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</si>
  <si>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</si>
  <si>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</si>
  <si>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</si>
  <si>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</si>
  <si>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</si>
  <si>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</si>
  <si>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</si>
  <si>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</si>
  <si>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</si>
  <si>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</si>
  <si>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</si>
  <si>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</si>
  <si>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</si>
  <si>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</si>
  <si>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</si>
  <si>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</si>
  <si>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</si>
  <si>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</si>
  <si>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</si>
  <si>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</si>
  <si>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</si>
  <si>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</si>
  <si>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</si>
  <si>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</si>
  <si>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</si>
  <si>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</si>
  <si>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</si>
  <si>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</si>
  <si>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</si>
  <si>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</si>
  <si>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</si>
  <si>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</si>
  <si>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</si>
  <si>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</si>
  <si>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</si>
  <si>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</si>
  <si>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</si>
  <si>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</si>
  <si>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</si>
  <si>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</si>
  <si>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</si>
  <si>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</si>
  <si>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</si>
  <si>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</si>
  <si>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</si>
  <si>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</si>
  <si>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</si>
  <si>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</si>
  <si>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</si>
  <si>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</si>
  <si>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</si>
  <si>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</si>
  <si>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</si>
  <si>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CME -Жовтень '17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</si>
  <si>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</si>
  <si>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</si>
  <si>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</si>
  <si>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</si>
  <si>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</si>
  <si>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</si>
  <si>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</si>
  <si>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</si>
  <si>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</si>
  <si>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</si>
  <si>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</si>
  <si>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</si>
  <si>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</si>
  <si>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</si>
  <si>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</si>
  <si>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</si>
  <si>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</si>
  <si>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</si>
  <si>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</si>
  <si>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</si>
  <si>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</si>
  <si>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</si>
  <si>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21 вересня 2017 року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</si>
</sst>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5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74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75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77" fontId="28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>
      <alignment wrapText="1"/>
    </xf>
    <xf numFmtId="177" fontId="28" fillId="0" borderId="0" xfId="0" applyNumberFormat="1" applyFont="1" applyBorder="1" applyAlignment="1" applyProtection="1">
      <alignment wrapText="1"/>
      <protection/>
    </xf>
    <xf numFmtId="177" fontId="28" fillId="0" borderId="0" xfId="42" applyNumberFormat="1" applyAlignment="1" applyProtection="1">
      <alignment wrapText="1"/>
      <protection/>
    </xf>
    <xf numFmtId="177" fontId="2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6" fontId="72" fillId="0" borderId="10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7" fontId="35" fillId="35" borderId="0" xfId="0" applyNumberFormat="1" applyFont="1" applyFill="1" applyAlignment="1">
      <alignment horizontal="center" vertical="center" wrapText="1"/>
    </xf>
    <xf numFmtId="174" fontId="73" fillId="0" borderId="10" xfId="0" applyNumberFormat="1" applyFont="1" applyFill="1" applyBorder="1" applyAlignment="1">
      <alignment horizontal="center" vertical="top" wrapText="1"/>
    </xf>
    <xf numFmtId="173" fontId="72" fillId="0" borderId="0" xfId="0" applyNumberFormat="1" applyFont="1" applyFill="1" applyBorder="1" applyAlignment="1">
      <alignment horizontal="center" vertical="top" wrapText="1"/>
    </xf>
    <xf numFmtId="174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73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110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5" t="s">
        <v>95</v>
      </c>
      <c r="C7" s="128">
        <v>0.002</v>
      </c>
      <c r="D7" s="14">
        <v>3.496</v>
      </c>
      <c r="E7" s="128">
        <f aca="true" t="shared" si="0" ref="E7:F9">C7*39.3683</f>
        <v>0.0787366</v>
      </c>
      <c r="F7" s="13">
        <f t="shared" si="0"/>
        <v>137.6315768</v>
      </c>
    </row>
    <row r="8" spans="2:6" s="6" customFormat="1" ht="15">
      <c r="B8" s="25" t="s">
        <v>102</v>
      </c>
      <c r="C8" s="128">
        <v>0.004</v>
      </c>
      <c r="D8" s="14">
        <v>3.626</v>
      </c>
      <c r="E8" s="128">
        <f t="shared" si="0"/>
        <v>0.1574732</v>
      </c>
      <c r="F8" s="13">
        <f t="shared" si="0"/>
        <v>142.7494558</v>
      </c>
    </row>
    <row r="9" spans="2:17" s="6" customFormat="1" ht="15">
      <c r="B9" s="25" t="s">
        <v>109</v>
      </c>
      <c r="C9" s="128">
        <v>0.002</v>
      </c>
      <c r="D9" s="14">
        <v>3.706</v>
      </c>
      <c r="E9" s="128">
        <f t="shared" si="0"/>
        <v>0.0787366</v>
      </c>
      <c r="F9" s="13">
        <f>D9*39.3683</f>
        <v>145.8989198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30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56" t="s">
        <v>7</v>
      </c>
      <c r="D11" s="157"/>
      <c r="E11" s="156" t="s">
        <v>6</v>
      </c>
      <c r="F11" s="157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86</v>
      </c>
      <c r="C12" s="127">
        <v>0.32</v>
      </c>
      <c r="D12" s="13">
        <v>155.75</v>
      </c>
      <c r="E12" s="127">
        <f aca="true" t="shared" si="1" ref="E12:F14">C12/$D$86</f>
        <v>0.382866714525006</v>
      </c>
      <c r="F12" s="73">
        <f t="shared" si="1"/>
        <v>186.34840871021777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96</v>
      </c>
      <c r="C13" s="125">
        <v>0.16</v>
      </c>
      <c r="D13" s="13">
        <v>160.25</v>
      </c>
      <c r="E13" s="125">
        <f t="shared" si="1"/>
        <v>0.191433357262503</v>
      </c>
      <c r="F13" s="73">
        <f t="shared" si="1"/>
        <v>191.73247188322566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101</v>
      </c>
      <c r="C14" s="125">
        <v>0.15</v>
      </c>
      <c r="D14" s="13">
        <v>164.75</v>
      </c>
      <c r="E14" s="125">
        <f t="shared" si="1"/>
        <v>0.17946877243359655</v>
      </c>
      <c r="F14" s="73">
        <f t="shared" si="1"/>
        <v>197.11653505623354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59" t="s">
        <v>83</v>
      </c>
      <c r="D16" s="159"/>
      <c r="E16" s="156" t="s">
        <v>6</v>
      </c>
      <c r="F16" s="157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90</v>
      </c>
      <c r="C17" s="127">
        <v>80</v>
      </c>
      <c r="D17" s="91">
        <v>21190</v>
      </c>
      <c r="E17" s="127">
        <f aca="true" t="shared" si="2" ref="E17:F19">C17/$D$87</f>
        <v>0.7143494954906688</v>
      </c>
      <c r="F17" s="73">
        <f t="shared" si="2"/>
        <v>189.2133226180909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97</v>
      </c>
      <c r="C18" s="127">
        <v>130</v>
      </c>
      <c r="D18" s="91">
        <v>21100</v>
      </c>
      <c r="E18" s="127">
        <f t="shared" si="2"/>
        <v>1.160817930172337</v>
      </c>
      <c r="F18" s="73">
        <f t="shared" si="2"/>
        <v>188.40967943566392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106</v>
      </c>
      <c r="C19" s="127">
        <v>190</v>
      </c>
      <c r="D19" s="91">
        <v>21100</v>
      </c>
      <c r="E19" s="127">
        <f t="shared" si="2"/>
        <v>1.6965800517903384</v>
      </c>
      <c r="F19" s="73">
        <f t="shared" si="2"/>
        <v>188.40967943566392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56" t="s">
        <v>5</v>
      </c>
      <c r="D21" s="157"/>
      <c r="E21" s="159" t="s">
        <v>6</v>
      </c>
      <c r="F21" s="159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95</v>
      </c>
      <c r="C22" s="128">
        <v>0.026</v>
      </c>
      <c r="D22" s="14">
        <v>4.504</v>
      </c>
      <c r="E22" s="128">
        <f aca="true" t="shared" si="3" ref="E22:F24">C22*36.7437</f>
        <v>0.9553361999999999</v>
      </c>
      <c r="F22" s="13">
        <f t="shared" si="3"/>
        <v>165.49362479999996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102</v>
      </c>
      <c r="C23" s="128">
        <v>0.022</v>
      </c>
      <c r="D23" s="14">
        <v>4.72</v>
      </c>
      <c r="E23" s="128">
        <f t="shared" si="3"/>
        <v>0.8083613999999999</v>
      </c>
      <c r="F23" s="13">
        <f t="shared" si="3"/>
        <v>173.43026399999997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109</v>
      </c>
      <c r="C24" s="128">
        <v>0.016</v>
      </c>
      <c r="D24" s="95">
        <v>4.844</v>
      </c>
      <c r="E24" s="128">
        <f t="shared" si="3"/>
        <v>0.5878992</v>
      </c>
      <c r="F24" s="13">
        <f t="shared" si="3"/>
        <v>177.9864828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28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59" t="s">
        <v>9</v>
      </c>
      <c r="D26" s="159"/>
      <c r="E26" s="156" t="s">
        <v>10</v>
      </c>
      <c r="F26" s="157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89</v>
      </c>
      <c r="C27" s="127">
        <v>0.92</v>
      </c>
      <c r="D27" s="73">
        <v>164.5</v>
      </c>
      <c r="E27" s="127">
        <f aca="true" t="shared" si="4" ref="E27:F29">C27/$D$86</f>
        <v>1.1007418042593922</v>
      </c>
      <c r="F27" s="73">
        <f t="shared" si="4"/>
        <v>196.81742043551088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101</v>
      </c>
      <c r="C28" s="127">
        <v>1.04</v>
      </c>
      <c r="D28" s="13">
        <v>170</v>
      </c>
      <c r="E28" s="127">
        <f t="shared" si="4"/>
        <v>1.2443168222062695</v>
      </c>
      <c r="F28" s="73">
        <f t="shared" si="4"/>
        <v>203.39794209140942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105</v>
      </c>
      <c r="C29" s="127">
        <v>1.16</v>
      </c>
      <c r="D29" s="13">
        <v>174</v>
      </c>
      <c r="E29" s="127">
        <f t="shared" si="4"/>
        <v>1.3878918401531466</v>
      </c>
      <c r="F29" s="73">
        <f t="shared" si="4"/>
        <v>208.183776022972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59" t="s">
        <v>12</v>
      </c>
      <c r="D31" s="159"/>
      <c r="E31" s="159" t="s">
        <v>10</v>
      </c>
      <c r="F31" s="15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86</v>
      </c>
      <c r="C32" s="125">
        <v>0.07</v>
      </c>
      <c r="D32" s="13">
        <v>367</v>
      </c>
      <c r="E32" s="125">
        <f aca="true" t="shared" si="5" ref="E32:F34">C32/$D$86</f>
        <v>0.08375209380234507</v>
      </c>
      <c r="F32" s="73">
        <f t="shared" si="5"/>
        <v>439.1002632208662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93</v>
      </c>
      <c r="C33" s="127">
        <v>0.07</v>
      </c>
      <c r="D33" s="13">
        <v>369</v>
      </c>
      <c r="E33" s="127">
        <f t="shared" si="5"/>
        <v>0.08375209380234507</v>
      </c>
      <c r="F33" s="73">
        <f t="shared" si="5"/>
        <v>441.4931801866475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105</v>
      </c>
      <c r="C34" s="125">
        <v>0.07</v>
      </c>
      <c r="D34" s="68">
        <v>370.25</v>
      </c>
      <c r="E34" s="125">
        <f t="shared" si="5"/>
        <v>0.08375209380234507</v>
      </c>
      <c r="F34" s="73">
        <f t="shared" si="5"/>
        <v>442.98875329026083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54" t="s">
        <v>5</v>
      </c>
      <c r="D36" s="155"/>
      <c r="E36" s="154" t="s">
        <v>6</v>
      </c>
      <c r="F36" s="155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95</v>
      </c>
      <c r="C37" s="128">
        <v>0.036</v>
      </c>
      <c r="D37" s="77">
        <v>2.496</v>
      </c>
      <c r="E37" s="128">
        <f aca="true" t="shared" si="6" ref="E37:F39">C37*58.0164</f>
        <v>2.0885903999999997</v>
      </c>
      <c r="F37" s="73">
        <f t="shared" si="6"/>
        <v>144.8089344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103</v>
      </c>
      <c r="C38" s="128">
        <v>0.046</v>
      </c>
      <c r="D38" s="77">
        <v>2.56</v>
      </c>
      <c r="E38" s="128">
        <f t="shared" si="6"/>
        <v>2.6687543999999996</v>
      </c>
      <c r="F38" s="73">
        <f t="shared" si="6"/>
        <v>148.521984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109</v>
      </c>
      <c r="C39" s="128">
        <v>0.06</v>
      </c>
      <c r="D39" s="77">
        <v>2.59</v>
      </c>
      <c r="E39" s="128">
        <f t="shared" si="6"/>
        <v>3.480984</v>
      </c>
      <c r="F39" s="73">
        <f t="shared" si="6"/>
        <v>150.262476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8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54" t="s">
        <v>5</v>
      </c>
      <c r="D41" s="155"/>
      <c r="E41" s="154" t="s">
        <v>6</v>
      </c>
      <c r="F41" s="155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104</v>
      </c>
      <c r="C42" s="128">
        <v>0.006</v>
      </c>
      <c r="D42" s="77">
        <v>9.692</v>
      </c>
      <c r="E42" s="128">
        <f aca="true" t="shared" si="7" ref="E42:F44">C42*36.7437</f>
        <v>0.2204622</v>
      </c>
      <c r="F42" s="73">
        <f t="shared" si="7"/>
        <v>356.11994039999996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108</v>
      </c>
      <c r="C43" s="128">
        <v>0.004</v>
      </c>
      <c r="D43" s="77">
        <v>9.81</v>
      </c>
      <c r="E43" s="128">
        <f t="shared" si="7"/>
        <v>0.1469748</v>
      </c>
      <c r="F43" s="73">
        <f t="shared" si="7"/>
        <v>360.455697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28">
        <v>0.004</v>
      </c>
      <c r="D44" s="77">
        <v>9.9</v>
      </c>
      <c r="E44" s="128">
        <f t="shared" si="7"/>
        <v>0.1469748</v>
      </c>
      <c r="F44" s="73">
        <f t="shared" si="7"/>
        <v>363.76263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9" t="s">
        <v>82</v>
      </c>
      <c r="D46" s="159"/>
      <c r="E46" s="156" t="s">
        <v>6</v>
      </c>
      <c r="F46" s="157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33">
        <v>0</v>
      </c>
      <c r="D47" s="92" t="s">
        <v>81</v>
      </c>
      <c r="E47" s="134">
        <f aca="true" t="shared" si="8" ref="E47:F49">C47/$D$87</f>
        <v>0</v>
      </c>
      <c r="F47" s="73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33">
        <v>0</v>
      </c>
      <c r="D48" s="92">
        <v>48000</v>
      </c>
      <c r="E48" s="134">
        <f t="shared" si="8"/>
        <v>0</v>
      </c>
      <c r="F48" s="73">
        <f t="shared" si="8"/>
        <v>428.6096972944013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33">
        <v>0</v>
      </c>
      <c r="D49" s="92">
        <v>46500</v>
      </c>
      <c r="E49" s="134">
        <f t="shared" si="8"/>
        <v>0</v>
      </c>
      <c r="F49" s="73">
        <f t="shared" si="8"/>
        <v>415.21564425395127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3" customFormat="1" ht="15">
      <c r="B52" s="25" t="s">
        <v>100</v>
      </c>
      <c r="C52" s="128">
        <v>2.7</v>
      </c>
      <c r="D52" s="78">
        <v>309</v>
      </c>
      <c r="E52" s="128">
        <f aca="true" t="shared" si="9" ref="E52:F54">C52*1.1023</f>
        <v>2.9762100000000005</v>
      </c>
      <c r="F52" s="78">
        <f t="shared" si="9"/>
        <v>340.6107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95</v>
      </c>
      <c r="C53" s="128">
        <v>2.8</v>
      </c>
      <c r="D53" s="78">
        <v>311.7</v>
      </c>
      <c r="E53" s="128">
        <f t="shared" si="9"/>
        <v>3.08644</v>
      </c>
      <c r="F53" s="78">
        <f t="shared" si="9"/>
        <v>343.58691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108</v>
      </c>
      <c r="C54" s="128">
        <v>2.8</v>
      </c>
      <c r="D54" s="110">
        <v>315</v>
      </c>
      <c r="E54" s="128">
        <f t="shared" si="9"/>
        <v>3.08644</v>
      </c>
      <c r="F54" s="78">
        <f t="shared" si="9"/>
        <v>347.22450000000003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7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54" t="s">
        <v>18</v>
      </c>
      <c r="D56" s="155"/>
      <c r="E56" s="154" t="s">
        <v>19</v>
      </c>
      <c r="F56" s="155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100</v>
      </c>
      <c r="C57" s="125">
        <v>0.57</v>
      </c>
      <c r="D57" s="73">
        <v>34.74</v>
      </c>
      <c r="E57" s="125">
        <f aca="true" t="shared" si="10" ref="E57:F59">C57/454*1000</f>
        <v>1.2555066079295154</v>
      </c>
      <c r="F57" s="73">
        <f t="shared" si="10"/>
        <v>76.51982378854626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95</v>
      </c>
      <c r="C58" s="125">
        <v>0.57</v>
      </c>
      <c r="D58" s="73">
        <v>34.34</v>
      </c>
      <c r="E58" s="125">
        <f t="shared" si="10"/>
        <v>1.2555066079295154</v>
      </c>
      <c r="F58" s="73">
        <f t="shared" si="10"/>
        <v>75.63876651982379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108</v>
      </c>
      <c r="C59" s="125">
        <v>0.56</v>
      </c>
      <c r="D59" s="73">
        <v>34.48</v>
      </c>
      <c r="E59" s="125">
        <f t="shared" si="10"/>
        <v>1.2334801762114538</v>
      </c>
      <c r="F59" s="73">
        <f t="shared" si="10"/>
        <v>75.94713656387664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54" t="s">
        <v>21</v>
      </c>
      <c r="D61" s="155"/>
      <c r="E61" s="154" t="s">
        <v>6</v>
      </c>
      <c r="F61" s="155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94</v>
      </c>
      <c r="C62" s="124">
        <v>0.095</v>
      </c>
      <c r="D62" s="77">
        <v>12.7</v>
      </c>
      <c r="E62" s="124">
        <f aca="true" t="shared" si="11" ref="E62:F64">C62*22.026</f>
        <v>2.09247</v>
      </c>
      <c r="F62" s="73">
        <f t="shared" si="11"/>
        <v>279.73019999999997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95</v>
      </c>
      <c r="C63" s="124">
        <v>0.095</v>
      </c>
      <c r="D63" s="77">
        <v>12.97</v>
      </c>
      <c r="E63" s="124">
        <f t="shared" si="11"/>
        <v>2.09247</v>
      </c>
      <c r="F63" s="73">
        <f t="shared" si="11"/>
        <v>285.67722000000003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102</v>
      </c>
      <c r="C64" s="124">
        <v>0.09</v>
      </c>
      <c r="D64" s="77">
        <v>13.18</v>
      </c>
      <c r="E64" s="124">
        <f t="shared" si="11"/>
        <v>1.98234</v>
      </c>
      <c r="F64" s="73">
        <f t="shared" si="11"/>
        <v>290.30268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54" t="s">
        <v>23</v>
      </c>
      <c r="D66" s="155"/>
      <c r="E66" s="154" t="s">
        <v>24</v>
      </c>
      <c r="F66" s="155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100</v>
      </c>
      <c r="C67" s="124">
        <v>0.027</v>
      </c>
      <c r="D67" s="77">
        <v>1.52</v>
      </c>
      <c r="E67" s="124">
        <f aca="true" t="shared" si="12" ref="E67:F69">C67/3.785</f>
        <v>0.0071334214002642</v>
      </c>
      <c r="F67" s="73">
        <f t="shared" si="12"/>
        <v>0.40158520475561427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94</v>
      </c>
      <c r="C68" s="124">
        <v>0.017</v>
      </c>
      <c r="D68" s="77">
        <v>1.482</v>
      </c>
      <c r="E68" s="124">
        <f t="shared" si="12"/>
        <v>0.004491413474240423</v>
      </c>
      <c r="F68" s="73">
        <f t="shared" si="12"/>
        <v>0.3915455746367239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95</v>
      </c>
      <c r="C69" s="124">
        <v>0.01</v>
      </c>
      <c r="D69" s="77">
        <v>1.458</v>
      </c>
      <c r="E69" s="124">
        <f t="shared" si="12"/>
        <v>0.002642007926023778</v>
      </c>
      <c r="F69" s="73">
        <f t="shared" si="12"/>
        <v>0.3852047556142668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54" t="s">
        <v>26</v>
      </c>
      <c r="D71" s="155"/>
      <c r="E71" s="154" t="s">
        <v>27</v>
      </c>
      <c r="F71" s="155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88</v>
      </c>
      <c r="C72" s="143">
        <v>0.0045</v>
      </c>
      <c r="D72" s="80">
        <v>0.861</v>
      </c>
      <c r="E72" s="143">
        <f>C72/454*100</f>
        <v>0.0009911894273127752</v>
      </c>
      <c r="F72" s="79">
        <f>D72/454*1000</f>
        <v>1.89647577092511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100</v>
      </c>
      <c r="C73" s="143">
        <v>0.0005</v>
      </c>
      <c r="D73" s="80">
        <v>0.842</v>
      </c>
      <c r="E73" s="143">
        <f>C73/454*100</f>
        <v>0.00011013215859030836</v>
      </c>
      <c r="F73" s="79">
        <f>D73/454*1000</f>
        <v>1.854625550660793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94</v>
      </c>
      <c r="C74" s="143">
        <v>0.0045</v>
      </c>
      <c r="D74" s="80">
        <v>0.8405</v>
      </c>
      <c r="E74" s="143">
        <f>C74/454*100</f>
        <v>0.0009911894273127752</v>
      </c>
      <c r="F74" s="79">
        <f>D74/454*1000</f>
        <v>1.8513215859030838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1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61" t="s">
        <v>26</v>
      </c>
      <c r="D76" s="161"/>
      <c r="E76" s="154" t="s">
        <v>29</v>
      </c>
      <c r="F76" s="155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87</v>
      </c>
      <c r="C77" s="165">
        <v>0.0002</v>
      </c>
      <c r="D77" s="129">
        <v>0.1406</v>
      </c>
      <c r="E77" s="165">
        <f aca="true" t="shared" si="13" ref="E77:F79">C77/454*1000000</f>
        <v>0.4405286343612335</v>
      </c>
      <c r="F77" s="73">
        <f t="shared" si="13"/>
        <v>309.6916299559471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92</v>
      </c>
      <c r="C78" s="130">
        <v>0.0003</v>
      </c>
      <c r="D78" s="96">
        <v>0.147</v>
      </c>
      <c r="E78" s="130">
        <f t="shared" si="13"/>
        <v>0.6607929515418502</v>
      </c>
      <c r="F78" s="73">
        <f t="shared" si="13"/>
        <v>323.78854625550656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99</v>
      </c>
      <c r="C79" s="130">
        <v>0.0006</v>
      </c>
      <c r="D79" s="129">
        <v>0.1482</v>
      </c>
      <c r="E79" s="130">
        <f t="shared" si="13"/>
        <v>1.3215859030837005</v>
      </c>
      <c r="F79" s="73">
        <f t="shared" si="13"/>
        <v>326.431718061674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2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40" t="s">
        <v>81</v>
      </c>
      <c r="E85" s="122">
        <v>1.1965</v>
      </c>
      <c r="F85" s="122">
        <v>0.0089</v>
      </c>
      <c r="G85" s="122">
        <v>1.3592</v>
      </c>
      <c r="H85" s="122">
        <v>1.0325</v>
      </c>
      <c r="I85" s="122">
        <v>0.8125</v>
      </c>
      <c r="J85" s="122">
        <v>0.7939</v>
      </c>
      <c r="K85" s="122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0.8358</v>
      </c>
      <c r="E86" s="123" t="s">
        <v>81</v>
      </c>
      <c r="F86" s="123">
        <v>0.0075</v>
      </c>
      <c r="G86" s="123">
        <v>1.136</v>
      </c>
      <c r="H86" s="123">
        <v>0.863</v>
      </c>
      <c r="I86" s="123">
        <v>0.679</v>
      </c>
      <c r="J86" s="123">
        <v>0.6635</v>
      </c>
      <c r="K86" s="123">
        <v>0.107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111.99</v>
      </c>
      <c r="E87" s="122">
        <v>133.996</v>
      </c>
      <c r="F87" s="122" t="s">
        <v>81</v>
      </c>
      <c r="G87" s="122">
        <v>152.2168</v>
      </c>
      <c r="H87" s="122">
        <v>115.6324</v>
      </c>
      <c r="I87" s="122">
        <v>90.9896</v>
      </c>
      <c r="J87" s="122">
        <v>88.9089</v>
      </c>
      <c r="K87" s="122">
        <v>14.3422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0.7357</v>
      </c>
      <c r="E88" s="123">
        <v>0.8803</v>
      </c>
      <c r="F88" s="123">
        <v>0.0066</v>
      </c>
      <c r="G88" s="123" t="s">
        <v>81</v>
      </c>
      <c r="H88" s="123">
        <v>0.7597</v>
      </c>
      <c r="I88" s="123">
        <v>0.5978</v>
      </c>
      <c r="J88" s="123">
        <v>0.5841</v>
      </c>
      <c r="K88" s="123">
        <v>0.0942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0.9685</v>
      </c>
      <c r="E89" s="122">
        <v>1.1588</v>
      </c>
      <c r="F89" s="122">
        <v>0.0086</v>
      </c>
      <c r="G89" s="122">
        <v>1.3164</v>
      </c>
      <c r="H89" s="122" t="s">
        <v>81</v>
      </c>
      <c r="I89" s="122">
        <v>0.7869</v>
      </c>
      <c r="J89" s="122">
        <v>0.7689</v>
      </c>
      <c r="K89" s="122">
        <v>0.124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1.2308</v>
      </c>
      <c r="E90" s="123">
        <v>1.4727</v>
      </c>
      <c r="F90" s="123">
        <v>0.011</v>
      </c>
      <c r="G90" s="123">
        <v>1.6729</v>
      </c>
      <c r="H90" s="123">
        <v>1.2708</v>
      </c>
      <c r="I90" s="123" t="s">
        <v>81</v>
      </c>
      <c r="J90" s="123">
        <v>0.9771</v>
      </c>
      <c r="K90" s="123">
        <v>0.1576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1.2596</v>
      </c>
      <c r="E91" s="122">
        <v>1.5071</v>
      </c>
      <c r="F91" s="122">
        <v>0.0113</v>
      </c>
      <c r="G91" s="122">
        <v>1.7121</v>
      </c>
      <c r="H91" s="122">
        <v>1.3006</v>
      </c>
      <c r="I91" s="122">
        <v>1.0234</v>
      </c>
      <c r="J91" s="122" t="s">
        <v>81</v>
      </c>
      <c r="K91" s="122">
        <v>0.1613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7.8084</v>
      </c>
      <c r="E92" s="123">
        <v>9.3428</v>
      </c>
      <c r="F92" s="123">
        <v>0.0697</v>
      </c>
      <c r="G92" s="123">
        <v>10.6132</v>
      </c>
      <c r="H92" s="123">
        <v>8.0624</v>
      </c>
      <c r="I92" s="123">
        <v>6.3442</v>
      </c>
      <c r="J92" s="123">
        <v>6.1991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5"/>
      <c r="H93" s="135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6"/>
      <c r="H94" s="136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7"/>
      <c r="H95" s="137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8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8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7"/>
      <c r="H98" s="137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7"/>
      <c r="H99" s="137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7"/>
      <c r="H100" s="137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9"/>
      <c r="H101" s="139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9"/>
      <c r="H102" s="139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5"/>
      <c r="H103" s="135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5"/>
      <c r="H104" s="135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5"/>
      <c r="H105" s="135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5"/>
      <c r="H106" s="135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5"/>
      <c r="H107" s="135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5"/>
      <c r="H108" s="135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5"/>
      <c r="H109" s="135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5"/>
      <c r="H110" s="135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5"/>
      <c r="H111" s="135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5"/>
      <c r="H112" s="135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5"/>
      <c r="H113" s="135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58" t="s">
        <v>63</v>
      </c>
      <c r="C114" s="158"/>
      <c r="D114" s="158"/>
      <c r="E114" s="158"/>
      <c r="F114" s="158"/>
      <c r="G114" s="135"/>
      <c r="H114" s="135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44" t="s">
        <v>64</v>
      </c>
      <c r="C115" s="144"/>
      <c r="D115" s="144"/>
      <c r="E115" s="144"/>
      <c r="F115" s="144"/>
      <c r="G115" s="135"/>
      <c r="H115" s="135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44" t="s">
        <v>65</v>
      </c>
      <c r="C116" s="144"/>
      <c r="D116" s="144"/>
      <c r="E116" s="144"/>
      <c r="F116" s="144"/>
      <c r="G116" s="135"/>
      <c r="H116" s="135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44" t="s">
        <v>66</v>
      </c>
      <c r="C117" s="144"/>
      <c r="D117" s="144"/>
      <c r="E117" s="144"/>
      <c r="F117" s="144"/>
      <c r="G117" s="135"/>
      <c r="H117" s="135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4" t="s">
        <v>67</v>
      </c>
      <c r="C118" s="144"/>
      <c r="D118" s="144"/>
      <c r="E118" s="144"/>
      <c r="F118" s="144"/>
      <c r="G118" s="135"/>
      <c r="H118" s="135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4" t="s">
        <v>68</v>
      </c>
      <c r="C119" s="144"/>
      <c r="D119" s="144"/>
      <c r="E119" s="144"/>
      <c r="F119" s="144"/>
      <c r="G119" s="135"/>
      <c r="H119" s="135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4" t="s">
        <v>69</v>
      </c>
      <c r="C120" s="144"/>
      <c r="D120" s="144"/>
      <c r="E120" s="144"/>
      <c r="F120" s="144"/>
      <c r="G120" s="135"/>
      <c r="H120" s="135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60" t="s">
        <v>70</v>
      </c>
      <c r="C121" s="160"/>
      <c r="D121" s="160"/>
      <c r="E121" s="160"/>
      <c r="F121" s="160"/>
      <c r="G121" s="135"/>
      <c r="H121" s="135"/>
    </row>
    <row r="122" spans="7:8" ht="15">
      <c r="G122" s="135"/>
      <c r="H122" s="135"/>
    </row>
    <row r="123" spans="2:8" ht="15.75">
      <c r="B123" s="34" t="s">
        <v>71</v>
      </c>
      <c r="C123" s="151"/>
      <c r="D123" s="153"/>
      <c r="E123" s="153"/>
      <c r="F123" s="152"/>
      <c r="G123" s="135"/>
      <c r="H123" s="135"/>
    </row>
    <row r="124" spans="2:8" ht="30.75" customHeight="1">
      <c r="B124" s="34" t="s">
        <v>72</v>
      </c>
      <c r="C124" s="151" t="s">
        <v>73</v>
      </c>
      <c r="D124" s="152"/>
      <c r="E124" s="151" t="s">
        <v>74</v>
      </c>
      <c r="F124" s="152"/>
      <c r="G124" s="135"/>
      <c r="H124" s="135"/>
    </row>
    <row r="125" spans="2:8" ht="30.75" customHeight="1">
      <c r="B125" s="34" t="s">
        <v>75</v>
      </c>
      <c r="C125" s="151" t="s">
        <v>76</v>
      </c>
      <c r="D125" s="152"/>
      <c r="E125" s="151" t="s">
        <v>77</v>
      </c>
      <c r="F125" s="152"/>
      <c r="G125" s="135"/>
      <c r="H125" s="135"/>
    </row>
    <row r="126" spans="2:8" ht="15" customHeight="1">
      <c r="B126" s="145" t="s">
        <v>78</v>
      </c>
      <c r="C126" s="147" t="s">
        <v>79</v>
      </c>
      <c r="D126" s="148"/>
      <c r="E126" s="147" t="s">
        <v>80</v>
      </c>
      <c r="F126" s="148"/>
      <c r="G126" s="135"/>
      <c r="H126" s="135"/>
    </row>
    <row r="127" spans="2:8" ht="15" customHeight="1">
      <c r="B127" s="146"/>
      <c r="C127" s="149"/>
      <c r="D127" s="150"/>
      <c r="E127" s="149"/>
      <c r="F127" s="150"/>
      <c r="G127" s="135"/>
      <c r="H127" s="13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2017-09-22T06:39:17Z</dcterms:modified>
  <cp:category/>
  <cp:version/>
  <cp:contentType/>
  <cp:contentStatus/>
</cp:coreProperties>
</file>