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<sst xmlns="http://schemas.openxmlformats.org/spreadsheetml/2006/main" count="160" uniqueCount="102">
  <si>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</si>
  <si>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</si>
  <si>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</si>
  <si>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</si>
  <si>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</si>
  <si>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</si>
  <si>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</si>
  <si>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</si>
  <si>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</si>
  <si>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</si>
  <si>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</si>
  <si>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</si>
  <si>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</si>
  <si>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</si>
  <si>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</si>
  <si>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</si>
  <si>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</si>
  <si>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</si>
  <si>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</si>
  <si>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</si>
  <si>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</si>
  <si>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</si>
  <si>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</si>
  <si>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</si>
  <si>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</si>
  <si>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</si>
  <si>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</si>
  <si>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</si>
  <si>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</si>
  <si>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</si>
  <si>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</si>
  <si>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</si>
  <si>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</si>
  <si>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</si>
  <si>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</si>
  <si>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</si>
  <si>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</si>
  <si>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</si>
  <si>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</si>
  <si>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</si>
  <si>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</si>
  <si>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</si>
  <si>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</si>
  <si>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</si>
  <si>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</si>
  <si>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</si>
  <si>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</si>
  <si>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</si>
  <si>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</si>
  <si>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</si>
  <si>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</si>
  <si>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</si>
  <si>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</si>
  <si>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</si>
  <si>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</si>
  <si>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</si>
  <si>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</si>
  <si>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</si>
  <si>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</si>
  <si>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</si>
  <si>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</si>
  <si>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</si>
  <si>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</si>
  <si>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</si>
  <si>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</si>
  <si>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</si>
  <si>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</si>
  <si>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</si>
  <si>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</si>
  <si>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</si>
  <si>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</si>
  <si>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</si>
  <si>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</si>
  <si>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</si>
  <si>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</si>
  <si>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</si>
  <si>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</si>
  <si>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-Травень'19</t>
  </si>
  <si>
    <t>Ціна ($) за амер, галон</t>
  </si>
  <si>
    <t>CME - Липень'19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</si>
  <si>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</si>
  <si>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</si>
  <si>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</si>
  <si>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</si>
  <si>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</si>
  <si>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</si>
  <si>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</si>
  <si>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</si>
  <si>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</si>
  <si>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</si>
  <si>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</si>
  <si>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</si>
  <si>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</si>
  <si>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</si>
  <si>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</si>
  <si>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</si>
  <si>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</si>
  <si>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</si>
  <si>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</si>
  <si>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</si>
  <si>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</si>
  <si>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21 травня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</si>
</sst>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2" fontId="75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8" t="s">
        <v>101</v>
      </c>
      <c r="D4" s="159"/>
      <c r="E4" s="159"/>
      <c r="F4" s="16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2" t="s">
        <v>5</v>
      </c>
      <c r="D6" s="153"/>
      <c r="E6" s="152" t="s">
        <v>6</v>
      </c>
      <c r="F6" s="153"/>
      <c r="G6"/>
      <c r="H6"/>
      <c r="I6"/>
    </row>
    <row r="7" spans="2:6" s="6" customFormat="1" ht="15">
      <c r="B7" s="24" t="s">
        <v>79</v>
      </c>
      <c r="C7" s="116">
        <v>0.052</v>
      </c>
      <c r="D7" s="14">
        <v>3.94</v>
      </c>
      <c r="E7" s="116">
        <f aca="true" t="shared" si="0" ref="E7:F9">C7*39.3683</f>
        <v>2.0471516</v>
      </c>
      <c r="F7" s="13">
        <f>D7*39.3683</f>
        <v>155.111102</v>
      </c>
    </row>
    <row r="8" spans="2:6" s="6" customFormat="1" ht="15">
      <c r="B8" s="24" t="s">
        <v>92</v>
      </c>
      <c r="C8" s="116">
        <v>0.06</v>
      </c>
      <c r="D8" s="14">
        <v>4.014</v>
      </c>
      <c r="E8" s="116">
        <f t="shared" si="0"/>
        <v>2.3620979999999996</v>
      </c>
      <c r="F8" s="13">
        <f t="shared" si="0"/>
        <v>158.0243562</v>
      </c>
    </row>
    <row r="9" spans="2:17" s="6" customFormat="1" ht="15">
      <c r="B9" s="24" t="s">
        <v>99</v>
      </c>
      <c r="C9" s="116">
        <v>0.06</v>
      </c>
      <c r="D9" s="14">
        <v>4.094</v>
      </c>
      <c r="E9" s="116">
        <f t="shared" si="0"/>
        <v>2.3620979999999996</v>
      </c>
      <c r="F9" s="13">
        <f>D9*39.3683</f>
        <v>161.1738202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4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2" t="s">
        <v>7</v>
      </c>
      <c r="D11" s="153"/>
      <c r="E11" s="152" t="s">
        <v>6</v>
      </c>
      <c r="F11" s="15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15">
        <v>0.5</v>
      </c>
      <c r="D12" s="13">
        <v>163.25</v>
      </c>
      <c r="E12" s="115">
        <f aca="true" t="shared" si="1" ref="E12:F14">C12/$D$86</f>
        <v>0.5579111805400581</v>
      </c>
      <c r="F12" s="71">
        <f t="shared" si="1"/>
        <v>182.15800044632894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80</v>
      </c>
      <c r="C13" s="115">
        <v>1.25</v>
      </c>
      <c r="D13" s="13">
        <v>169.75</v>
      </c>
      <c r="E13" s="115">
        <f t="shared" si="1"/>
        <v>1.394777951350145</v>
      </c>
      <c r="F13" s="71">
        <f t="shared" si="1"/>
        <v>189.4108457933497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87</v>
      </c>
      <c r="C14" s="115">
        <v>0.25</v>
      </c>
      <c r="D14" s="13">
        <v>171.75</v>
      </c>
      <c r="E14" s="115">
        <f t="shared" si="1"/>
        <v>0.27895559027002903</v>
      </c>
      <c r="F14" s="71">
        <f t="shared" si="1"/>
        <v>191.64249051550993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15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5" t="s">
        <v>74</v>
      </c>
      <c r="D16" s="155"/>
      <c r="E16" s="152" t="s">
        <v>6</v>
      </c>
      <c r="F16" s="15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38">
        <v>320</v>
      </c>
      <c r="D17" s="87">
        <v>23700</v>
      </c>
      <c r="E17" s="115">
        <f aca="true" t="shared" si="2" ref="E17:F19">C17/$D$87</f>
        <v>2.897763288961333</v>
      </c>
      <c r="F17" s="71">
        <f t="shared" si="2"/>
        <v>214.61559358869872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85</v>
      </c>
      <c r="C18" s="138">
        <v>120</v>
      </c>
      <c r="D18" s="87">
        <v>23390</v>
      </c>
      <c r="E18" s="115">
        <f t="shared" si="2"/>
        <v>1.0866612333604997</v>
      </c>
      <c r="F18" s="71">
        <f t="shared" si="2"/>
        <v>211.80838540251742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38">
        <v>110</v>
      </c>
      <c r="D19" s="87">
        <v>22850</v>
      </c>
      <c r="E19" s="115">
        <f t="shared" si="2"/>
        <v>0.9961061305804582</v>
      </c>
      <c r="F19" s="71">
        <f t="shared" si="2"/>
        <v>206.91840985239517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2" t="s">
        <v>5</v>
      </c>
      <c r="D21" s="153"/>
      <c r="E21" s="155" t="s">
        <v>6</v>
      </c>
      <c r="F21" s="155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79</v>
      </c>
      <c r="C22" s="116">
        <v>0.004</v>
      </c>
      <c r="D22" s="14">
        <v>4.76</v>
      </c>
      <c r="E22" s="116">
        <f aca="true" t="shared" si="3" ref="E22:F24">C22*36.7437</f>
        <v>0.1469748</v>
      </c>
      <c r="F22" s="13">
        <f t="shared" si="3"/>
        <v>174.90001199999998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92</v>
      </c>
      <c r="C23" s="116">
        <v>0.006</v>
      </c>
      <c r="D23" s="14">
        <v>4.832</v>
      </c>
      <c r="E23" s="116">
        <f t="shared" si="3"/>
        <v>0.2204622</v>
      </c>
      <c r="F23" s="13">
        <f t="shared" si="3"/>
        <v>177.54555839999998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99</v>
      </c>
      <c r="C24" s="116">
        <v>0.004</v>
      </c>
      <c r="D24" s="75">
        <v>4.954</v>
      </c>
      <c r="E24" s="116">
        <f t="shared" si="3"/>
        <v>0.1469748</v>
      </c>
      <c r="F24" s="13">
        <f t="shared" si="3"/>
        <v>182.02828979999998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1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5" t="s">
        <v>9</v>
      </c>
      <c r="D26" s="155"/>
      <c r="E26" s="152" t="s">
        <v>10</v>
      </c>
      <c r="F26" s="15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83</v>
      </c>
      <c r="C27" s="115">
        <v>0.25</v>
      </c>
      <c r="D27" s="71">
        <v>176.25</v>
      </c>
      <c r="E27" s="115">
        <f aca="true" t="shared" si="4" ref="E27:F29">C27/$D$86</f>
        <v>0.27895559027002903</v>
      </c>
      <c r="F27" s="71">
        <f>D27/$D$86</f>
        <v>196.66369114037045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93</v>
      </c>
      <c r="C28" s="132">
        <v>0</v>
      </c>
      <c r="D28" s="13">
        <v>179.75</v>
      </c>
      <c r="E28" s="132">
        <f t="shared" si="4"/>
        <v>0</v>
      </c>
      <c r="F28" s="71">
        <f t="shared" si="4"/>
        <v>200.56906940415087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30">
        <v>0.25</v>
      </c>
      <c r="D29" s="13">
        <v>183</v>
      </c>
      <c r="E29" s="130">
        <f>C29/$D$86</f>
        <v>0.27895559027002903</v>
      </c>
      <c r="F29" s="71">
        <f t="shared" si="4"/>
        <v>204.19549207766124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5" t="s">
        <v>12</v>
      </c>
      <c r="D31" s="155"/>
      <c r="E31" s="155" t="s">
        <v>10</v>
      </c>
      <c r="F31" s="15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15">
        <v>1</v>
      </c>
      <c r="D32" s="13">
        <v>365</v>
      </c>
      <c r="E32" s="115">
        <f aca="true" t="shared" si="5" ref="E32:F34">C32/$D$86</f>
        <v>1.1158223610801161</v>
      </c>
      <c r="F32" s="71">
        <f t="shared" si="5"/>
        <v>407.27516179424236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87</v>
      </c>
      <c r="C33" s="115">
        <v>1.5</v>
      </c>
      <c r="D33" s="13">
        <v>369</v>
      </c>
      <c r="E33" s="115">
        <f t="shared" si="5"/>
        <v>1.6737335416201742</v>
      </c>
      <c r="F33" s="71">
        <f>D33/$D$86</f>
        <v>411.73845123856285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15">
        <v>1</v>
      </c>
      <c r="D34" s="66">
        <v>371.25</v>
      </c>
      <c r="E34" s="115">
        <f t="shared" si="5"/>
        <v>1.1158223610801161</v>
      </c>
      <c r="F34" s="71">
        <f t="shared" si="5"/>
        <v>414.2490515509931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0" t="s">
        <v>5</v>
      </c>
      <c r="D36" s="151"/>
      <c r="E36" s="150" t="s">
        <v>6</v>
      </c>
      <c r="F36" s="151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79</v>
      </c>
      <c r="C37" s="116">
        <v>0.12</v>
      </c>
      <c r="D37" s="75">
        <v>3.09</v>
      </c>
      <c r="E37" s="116">
        <f aca="true" t="shared" si="6" ref="E37:F39">C37*58.0164</f>
        <v>6.961968</v>
      </c>
      <c r="F37" s="71">
        <f t="shared" si="6"/>
        <v>179.27067599999998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6">
        <v>0.106</v>
      </c>
      <c r="D38" s="75">
        <v>2.862</v>
      </c>
      <c r="E38" s="116">
        <f t="shared" si="6"/>
        <v>6.1497383999999995</v>
      </c>
      <c r="F38" s="71">
        <f t="shared" si="6"/>
        <v>166.0429368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16">
        <v>0.056</v>
      </c>
      <c r="D39" s="75">
        <v>2.77</v>
      </c>
      <c r="E39" s="116">
        <f t="shared" si="6"/>
        <v>3.2489184</v>
      </c>
      <c r="F39" s="71">
        <f t="shared" si="6"/>
        <v>160.70542799999998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1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0" t="s">
        <v>5</v>
      </c>
      <c r="D41" s="151"/>
      <c r="E41" s="150" t="s">
        <v>6</v>
      </c>
      <c r="F41" s="151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79</v>
      </c>
      <c r="C42" s="113">
        <v>0.096</v>
      </c>
      <c r="D42" s="75">
        <v>8.21</v>
      </c>
      <c r="E42" s="113">
        <f aca="true" t="shared" si="7" ref="E42:F44">C42*36.7437</f>
        <v>3.5273952</v>
      </c>
      <c r="F42" s="71">
        <f t="shared" si="7"/>
        <v>301.665777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91</v>
      </c>
      <c r="C43" s="113">
        <v>0.096</v>
      </c>
      <c r="D43" s="75">
        <v>8.28</v>
      </c>
      <c r="E43" s="113">
        <f t="shared" si="7"/>
        <v>3.5273952</v>
      </c>
      <c r="F43" s="71">
        <f t="shared" si="7"/>
        <v>304.23783599999996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92</v>
      </c>
      <c r="C44" s="113">
        <v>0.094</v>
      </c>
      <c r="D44" s="75">
        <v>8.346</v>
      </c>
      <c r="E44" s="113">
        <f t="shared" si="7"/>
        <v>3.4539077999999996</v>
      </c>
      <c r="F44" s="71">
        <f t="shared" si="7"/>
        <v>306.6629202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5" t="s">
        <v>73</v>
      </c>
      <c r="D46" s="155"/>
      <c r="E46" s="152" t="s">
        <v>6</v>
      </c>
      <c r="F46" s="153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29"/>
      <c r="D47" s="87"/>
      <c r="E47" s="132"/>
      <c r="F47" s="71"/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29"/>
      <c r="D48" s="87"/>
      <c r="E48" s="132"/>
      <c r="F48" s="71"/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29"/>
      <c r="D49" s="87"/>
      <c r="E49" s="132"/>
      <c r="F49" s="71"/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0" t="s">
        <v>16</v>
      </c>
      <c r="D51" s="151"/>
      <c r="E51" s="150" t="s">
        <v>6</v>
      </c>
      <c r="F51" s="151"/>
      <c r="G51"/>
      <c r="H51"/>
      <c r="I51"/>
      <c r="J51" s="6"/>
    </row>
    <row r="52" spans="2:19" s="22" customFormat="1" ht="15">
      <c r="B52" s="24" t="s">
        <v>79</v>
      </c>
      <c r="C52" s="113">
        <v>2</v>
      </c>
      <c r="D52" s="76">
        <v>294.6</v>
      </c>
      <c r="E52" s="113">
        <f aca="true" t="shared" si="8" ref="E52:F54">C52*1.1023</f>
        <v>2.2046</v>
      </c>
      <c r="F52" s="76">
        <f t="shared" si="8"/>
        <v>324.73758000000004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91</v>
      </c>
      <c r="C53" s="113">
        <v>2.1</v>
      </c>
      <c r="D53" s="76">
        <v>296.3</v>
      </c>
      <c r="E53" s="113">
        <f t="shared" si="8"/>
        <v>2.31483</v>
      </c>
      <c r="F53" s="76">
        <f t="shared" si="8"/>
        <v>326.61149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92</v>
      </c>
      <c r="C54" s="113">
        <v>2.1</v>
      </c>
      <c r="D54" s="76">
        <v>298.3</v>
      </c>
      <c r="E54" s="113">
        <f>C54*1.1023</f>
        <v>2.31483</v>
      </c>
      <c r="F54" s="76">
        <f t="shared" si="8"/>
        <v>328.81609000000003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5"/>
      <c r="C55" s="133"/>
      <c r="D55" s="66"/>
      <c r="E55" s="130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0" t="s">
        <v>18</v>
      </c>
      <c r="D56" s="151"/>
      <c r="E56" s="150" t="s">
        <v>19</v>
      </c>
      <c r="F56" s="151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30">
        <v>0.36</v>
      </c>
      <c r="D57" s="71">
        <v>27.28</v>
      </c>
      <c r="E57" s="130">
        <f aca="true" t="shared" si="9" ref="E57:F59">C57/454*1000</f>
        <v>0.7929515418502202</v>
      </c>
      <c r="F57" s="71">
        <f t="shared" si="9"/>
        <v>60.08810572687225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91</v>
      </c>
      <c r="C58" s="130">
        <v>0.37</v>
      </c>
      <c r="D58" s="71">
        <v>27.23</v>
      </c>
      <c r="E58" s="130">
        <f t="shared" si="9"/>
        <v>0.8149779735682819</v>
      </c>
      <c r="F58" s="71">
        <f t="shared" si="9"/>
        <v>59.97797356828194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92</v>
      </c>
      <c r="C59" s="130">
        <v>0.37</v>
      </c>
      <c r="D59" s="71">
        <v>27.36</v>
      </c>
      <c r="E59" s="130">
        <f t="shared" si="9"/>
        <v>0.8149779735682819</v>
      </c>
      <c r="F59" s="71">
        <f t="shared" si="9"/>
        <v>60.26431718061674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30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0" t="s">
        <v>21</v>
      </c>
      <c r="D61" s="151"/>
      <c r="E61" s="150" t="s">
        <v>6</v>
      </c>
      <c r="F61" s="151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6">
        <v>0.085</v>
      </c>
      <c r="D62" s="75">
        <v>11.305</v>
      </c>
      <c r="E62" s="116">
        <f aca="true" t="shared" si="10" ref="E62:F64">C62*22.026</f>
        <v>1.8722100000000002</v>
      </c>
      <c r="F62" s="71">
        <f t="shared" si="10"/>
        <v>249.00393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90</v>
      </c>
      <c r="C63" s="116">
        <v>0.07</v>
      </c>
      <c r="D63" s="75">
        <v>11.395</v>
      </c>
      <c r="E63" s="116">
        <f t="shared" si="10"/>
        <v>1.5418200000000002</v>
      </c>
      <c r="F63" s="71">
        <f t="shared" si="10"/>
        <v>250.98627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100</v>
      </c>
      <c r="C64" s="116">
        <v>0.04</v>
      </c>
      <c r="D64" s="75">
        <v>11.46</v>
      </c>
      <c r="E64" s="116">
        <f t="shared" si="10"/>
        <v>0.88104</v>
      </c>
      <c r="F64" s="71">
        <f t="shared" si="10"/>
        <v>252.41796000000002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50" t="s">
        <v>78</v>
      </c>
      <c r="D66" s="151"/>
      <c r="E66" s="150" t="s">
        <v>23</v>
      </c>
      <c r="F66" s="151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89</v>
      </c>
      <c r="C67" s="116">
        <v>0.012</v>
      </c>
      <c r="D67" s="75">
        <v>1.39</v>
      </c>
      <c r="E67" s="116">
        <f aca="true" t="shared" si="11" ref="E67:F69">C67/3.785</f>
        <v>0.003170409511228534</v>
      </c>
      <c r="F67" s="71">
        <f t="shared" si="11"/>
        <v>0.3672391017173051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79</v>
      </c>
      <c r="C68" s="116">
        <v>0.012</v>
      </c>
      <c r="D68" s="75">
        <v>1.397</v>
      </c>
      <c r="E68" s="116">
        <f t="shared" si="11"/>
        <v>0.003170409511228534</v>
      </c>
      <c r="F68" s="71">
        <f t="shared" si="11"/>
        <v>0.3690885072655218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91</v>
      </c>
      <c r="C69" s="116">
        <v>0.012</v>
      </c>
      <c r="D69" s="75">
        <v>1.401</v>
      </c>
      <c r="E69" s="116">
        <f t="shared" si="11"/>
        <v>0.003170409511228534</v>
      </c>
      <c r="F69" s="71">
        <f t="shared" si="11"/>
        <v>0.3701453104359313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50" t="s">
        <v>25</v>
      </c>
      <c r="D71" s="151"/>
      <c r="E71" s="150" t="s">
        <v>26</v>
      </c>
      <c r="F71" s="151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77</v>
      </c>
      <c r="C72" s="161">
        <v>0.00025</v>
      </c>
      <c r="D72" s="125">
        <v>1.0115</v>
      </c>
      <c r="E72" s="161">
        <f>C72/454*100</f>
        <v>5.506607929515418E-05</v>
      </c>
      <c r="F72" s="77">
        <f>D72/454*1000</f>
        <v>2.2279735682819384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89</v>
      </c>
      <c r="C73" s="139">
        <v>0</v>
      </c>
      <c r="D73" s="125">
        <v>1.03725</v>
      </c>
      <c r="E73" s="139">
        <f>C73/454*100</f>
        <v>0</v>
      </c>
      <c r="F73" s="77">
        <f>D73/454*1000</f>
        <v>2.284691629955947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79</v>
      </c>
      <c r="C74" s="161">
        <v>0.001</v>
      </c>
      <c r="D74" s="125">
        <v>1.044</v>
      </c>
      <c r="E74" s="161">
        <f>C74/454*100</f>
        <v>0.00022026431718061672</v>
      </c>
      <c r="F74" s="77">
        <f>D74/454*1000</f>
        <v>2.299559471365639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6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7" t="s">
        <v>25</v>
      </c>
      <c r="D76" s="157"/>
      <c r="E76" s="150" t="s">
        <v>28</v>
      </c>
      <c r="F76" s="151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7">
        <v>0.0019</v>
      </c>
      <c r="D77" s="126">
        <v>0.1181</v>
      </c>
      <c r="E77" s="117">
        <f aca="true" t="shared" si="12" ref="E77:F79">C77/454*1000000</f>
        <v>4.185022026431718</v>
      </c>
      <c r="F77" s="71">
        <f t="shared" si="12"/>
        <v>260.13215859030834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17">
        <v>0.0015</v>
      </c>
      <c r="D78" s="126">
        <v>0.1205</v>
      </c>
      <c r="E78" s="117">
        <f t="shared" si="12"/>
        <v>3.303964757709251</v>
      </c>
      <c r="F78" s="71">
        <f t="shared" si="12"/>
        <v>265.41850220264314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17">
        <v>0.0015</v>
      </c>
      <c r="D79" s="126" t="s">
        <v>72</v>
      </c>
      <c r="E79" s="117">
        <f t="shared" si="12"/>
        <v>3.303964757709251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7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6" t="s">
        <v>72</v>
      </c>
      <c r="E85" s="137">
        <v>1.1158</v>
      </c>
      <c r="F85" s="137">
        <v>0.0091</v>
      </c>
      <c r="G85" s="137">
        <v>1.2715</v>
      </c>
      <c r="H85" s="137">
        <v>0.9886</v>
      </c>
      <c r="I85" s="137">
        <v>0.7459</v>
      </c>
      <c r="J85" s="137">
        <v>0.6878</v>
      </c>
      <c r="K85" s="137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7">
        <v>0.8962</v>
      </c>
      <c r="E86" s="137" t="s">
        <v>72</v>
      </c>
      <c r="F86" s="137">
        <v>0.0081</v>
      </c>
      <c r="G86" s="137">
        <v>1.1395</v>
      </c>
      <c r="H86" s="137">
        <v>0.886</v>
      </c>
      <c r="I86" s="137">
        <v>0.6685</v>
      </c>
      <c r="J86" s="137">
        <v>0.6164</v>
      </c>
      <c r="K86" s="137">
        <v>0.1142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7">
        <v>110.43</v>
      </c>
      <c r="E87" s="137">
        <v>123.2178</v>
      </c>
      <c r="F87" s="137" t="s">
        <v>72</v>
      </c>
      <c r="G87" s="137">
        <v>140.4117</v>
      </c>
      <c r="H87" s="137">
        <v>109.1745</v>
      </c>
      <c r="I87" s="137">
        <v>82.3674</v>
      </c>
      <c r="J87" s="137">
        <v>75.9538</v>
      </c>
      <c r="K87" s="137">
        <v>14.0682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7">
        <v>0.7865</v>
      </c>
      <c r="E88" s="137">
        <v>0.8775</v>
      </c>
      <c r="F88" s="137">
        <v>0.0071</v>
      </c>
      <c r="G88" s="137" t="s">
        <v>72</v>
      </c>
      <c r="H88" s="137">
        <v>0.7775</v>
      </c>
      <c r="I88" s="137">
        <v>0.5866</v>
      </c>
      <c r="J88" s="137">
        <v>0.5409</v>
      </c>
      <c r="K88" s="137">
        <v>0.1002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7">
        <v>1.0115</v>
      </c>
      <c r="E89" s="137">
        <v>1.1286</v>
      </c>
      <c r="F89" s="137">
        <v>0.0092</v>
      </c>
      <c r="G89" s="137">
        <v>1.2861</v>
      </c>
      <c r="H89" s="137" t="s">
        <v>72</v>
      </c>
      <c r="I89" s="137">
        <v>0.7545</v>
      </c>
      <c r="J89" s="137">
        <v>0.6957</v>
      </c>
      <c r="K89" s="137">
        <v>0.1289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7">
        <v>1.3407</v>
      </c>
      <c r="E90" s="137">
        <v>1.496</v>
      </c>
      <c r="F90" s="137">
        <v>0.0121</v>
      </c>
      <c r="G90" s="137">
        <v>1.7047</v>
      </c>
      <c r="H90" s="137">
        <v>1.3255</v>
      </c>
      <c r="I90" s="137" t="s">
        <v>72</v>
      </c>
      <c r="J90" s="137">
        <v>0.9221</v>
      </c>
      <c r="K90" s="137">
        <v>0.1708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7">
        <v>1.4539</v>
      </c>
      <c r="E91" s="137">
        <v>1.6223</v>
      </c>
      <c r="F91" s="137">
        <v>0.0132</v>
      </c>
      <c r="G91" s="137">
        <v>1.8486</v>
      </c>
      <c r="H91" s="137">
        <v>1.4374</v>
      </c>
      <c r="I91" s="137">
        <v>1.0844</v>
      </c>
      <c r="J91" s="137" t="s">
        <v>72</v>
      </c>
      <c r="K91" s="137">
        <v>0.1852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7">
        <v>7.8496</v>
      </c>
      <c r="E92" s="137">
        <v>8.7586</v>
      </c>
      <c r="F92" s="137">
        <v>0.0711</v>
      </c>
      <c r="G92" s="137">
        <v>9.9808</v>
      </c>
      <c r="H92" s="137">
        <v>7.7604</v>
      </c>
      <c r="I92" s="137">
        <v>5.8549</v>
      </c>
      <c r="J92" s="137">
        <v>5.399</v>
      </c>
      <c r="K92" s="137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0.8962179602079227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54</v>
      </c>
      <c r="C114" s="154"/>
      <c r="D114" s="154"/>
      <c r="E114" s="154"/>
      <c r="F114" s="154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0" t="s">
        <v>55</v>
      </c>
      <c r="C115" s="140"/>
      <c r="D115" s="140"/>
      <c r="E115" s="140"/>
      <c r="F115" s="140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0" t="s">
        <v>56</v>
      </c>
      <c r="C116" s="140"/>
      <c r="D116" s="140"/>
      <c r="E116" s="140"/>
      <c r="F116" s="140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0" t="s">
        <v>57</v>
      </c>
      <c r="C117" s="140"/>
      <c r="D117" s="140"/>
      <c r="E117" s="140"/>
      <c r="F117" s="140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0" t="s">
        <v>58</v>
      </c>
      <c r="C118" s="140"/>
      <c r="D118" s="140"/>
      <c r="E118" s="140"/>
      <c r="F118" s="140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0" t="s">
        <v>59</v>
      </c>
      <c r="C119" s="140"/>
      <c r="D119" s="140"/>
      <c r="E119" s="140"/>
      <c r="F119" s="140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0" t="s">
        <v>60</v>
      </c>
      <c r="C120" s="140"/>
      <c r="D120" s="140"/>
      <c r="E120" s="140"/>
      <c r="F120" s="140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6" t="s">
        <v>61</v>
      </c>
      <c r="C121" s="156"/>
      <c r="D121" s="156"/>
      <c r="E121" s="156"/>
      <c r="F121" s="156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47"/>
      <c r="D123" s="149"/>
      <c r="E123" s="149"/>
      <c r="F123" s="148"/>
      <c r="G123" s="119"/>
      <c r="H123" s="119"/>
    </row>
    <row r="124" spans="2:8" ht="30.75" customHeight="1">
      <c r="B124" s="32" t="s">
        <v>63</v>
      </c>
      <c r="C124" s="147" t="s">
        <v>64</v>
      </c>
      <c r="D124" s="148"/>
      <c r="E124" s="147" t="s">
        <v>65</v>
      </c>
      <c r="F124" s="148"/>
      <c r="G124" s="119"/>
      <c r="H124" s="119"/>
    </row>
    <row r="125" spans="2:8" ht="30.75" customHeight="1">
      <c r="B125" s="32" t="s">
        <v>66</v>
      </c>
      <c r="C125" s="147" t="s">
        <v>67</v>
      </c>
      <c r="D125" s="148"/>
      <c r="E125" s="147" t="s">
        <v>68</v>
      </c>
      <c r="F125" s="148"/>
      <c r="G125" s="119"/>
      <c r="H125" s="119"/>
    </row>
    <row r="126" spans="2:8" ht="15" customHeight="1">
      <c r="B126" s="141" t="s">
        <v>69</v>
      </c>
      <c r="C126" s="143" t="s">
        <v>70</v>
      </c>
      <c r="D126" s="144"/>
      <c r="E126" s="143" t="s">
        <v>71</v>
      </c>
      <c r="F126" s="144"/>
      <c r="G126" s="119"/>
      <c r="H126" s="119"/>
    </row>
    <row r="127" spans="2:8" ht="15" customHeight="1">
      <c r="B127" s="142"/>
      <c r="C127" s="145"/>
      <c r="D127" s="146"/>
      <c r="E127" s="145"/>
      <c r="F127" s="146"/>
      <c r="G127" s="119"/>
      <c r="H127" s="119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2019-05-22T04:44:28Z</dcterms:modified>
  <cp:category/>
  <cp:version/>
  <cp:contentType/>
  <cp:contentStatus/>
</cp:coreProperties>
</file>