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<sst xmlns="http://schemas.openxmlformats.org/spreadsheetml/2006/main" count="172" uniqueCount="105">
  <si>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</si>
  <si>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</si>
  <si>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</si>
  <si>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</si>
  <si>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</si>
  <si>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</si>
  <si>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</si>
  <si>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</si>
  <si>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</si>
  <si>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</si>
  <si>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</si>
  <si>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</si>
  <si>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</si>
  <si>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</si>
  <si>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</si>
  <si>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</si>
  <si>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</si>
  <si>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</si>
  <si>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</si>
  <si>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</si>
  <si>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</si>
  <si>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</si>
  <si>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</si>
  <si>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</si>
  <si>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</si>
  <si>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</si>
  <si>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</si>
  <si>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</si>
  <si>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</si>
  <si>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</si>
  <si>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</si>
  <si>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</si>
  <si>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</si>
  <si>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</si>
  <si>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</si>
  <si>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</si>
  <si>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</si>
  <si>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</si>
  <si>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</si>
  <si>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</si>
  <si>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</si>
  <si>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</si>
  <si>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</si>
  <si>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</si>
  <si>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</si>
  <si>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</si>
  <si>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</si>
  <si>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</si>
  <si>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</si>
  <si>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</si>
  <si>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</si>
  <si>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</si>
  <si>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</si>
  <si>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</si>
  <si>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</si>
  <si>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</si>
  <si>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</si>
  <si>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</si>
  <si>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</si>
  <si>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</si>
  <si>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</si>
  <si>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</si>
  <si>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</si>
  <si>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</si>
  <si>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</si>
  <si>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</si>
  <si>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</si>
  <si>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</si>
  <si>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</si>
  <si>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</si>
  <si>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</si>
  <si>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</si>
  <si>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</si>
  <si>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</si>
  <si>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</si>
  <si>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</si>
  <si>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</si>
  <si>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</si>
  <si>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</si>
  <si>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</si>
  <si>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</si>
  <si>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Euronext -Січень'20 (€/МT)</t>
  </si>
  <si>
    <t>CME -Травень'20</t>
  </si>
  <si>
    <t>CME - Січень'20</t>
  </si>
  <si>
    <t>Euronext -Березень'20 (€/МT)</t>
  </si>
  <si>
    <t>Euronext -Травень'20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</si>
  <si>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</si>
  <si>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</si>
  <si>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</si>
  <si>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</si>
  <si>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</si>
  <si>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</si>
  <si>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</si>
  <si>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</si>
  <si>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</si>
  <si>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</si>
  <si>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</si>
  <si>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Euronext -Червень 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</si>
  <si>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</si>
  <si>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</si>
  <si>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</si>
  <si>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</si>
  <si>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</si>
  <si>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CME - Трвень'20</t>
  </si>
  <si>
    <t>20 декабря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</si>
</sst>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6" fillId="0" borderId="10" xfId="0" applyNumberFormat="1" applyFont="1" applyFill="1" applyBorder="1" applyAlignment="1">
      <alignment horizontal="center" vertical="top" wrapText="1"/>
    </xf>
    <xf numFmtId="188" fontId="76" fillId="36" borderId="10" xfId="0" applyNumberFormat="1" applyFont="1" applyFill="1" applyBorder="1" applyAlignment="1">
      <alignment horizontal="center" vertical="top" wrapText="1"/>
    </xf>
    <xf numFmtId="0" fontId="6" fillId="37" borderId="17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189" fontId="6" fillId="37" borderId="17" xfId="0" applyNumberFormat="1" applyFont="1" applyFill="1" applyBorder="1" applyAlignment="1">
      <alignment horizontal="center"/>
    </xf>
    <xf numFmtId="189" fontId="6" fillId="37" borderId="16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7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88" fontId="79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88" fontId="75" fillId="36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3" t="s">
        <v>104</v>
      </c>
      <c r="D4" s="144"/>
      <c r="E4" s="144"/>
      <c r="F4" s="14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8" t="s">
        <v>5</v>
      </c>
      <c r="D6" s="139"/>
      <c r="E6" s="138" t="s">
        <v>6</v>
      </c>
      <c r="F6" s="139"/>
      <c r="G6"/>
      <c r="H6"/>
      <c r="I6"/>
    </row>
    <row r="7" spans="2:6" s="6" customFormat="1" ht="15">
      <c r="B7" s="24" t="s">
        <v>78</v>
      </c>
      <c r="C7" s="159">
        <v>0.012</v>
      </c>
      <c r="D7" s="14">
        <v>3.876</v>
      </c>
      <c r="E7" s="159">
        <f>C7*39.3683</f>
        <v>0.4724196</v>
      </c>
      <c r="F7" s="13">
        <f aca="true" t="shared" si="0" ref="E7:F9">D7*39.3683</f>
        <v>152.5915308</v>
      </c>
    </row>
    <row r="8" spans="2:6" s="6" customFormat="1" ht="15">
      <c r="B8" s="24" t="s">
        <v>88</v>
      </c>
      <c r="C8" s="159">
        <v>0.01</v>
      </c>
      <c r="D8" s="14">
        <v>3.942</v>
      </c>
      <c r="E8" s="159">
        <f t="shared" si="0"/>
        <v>0.393683</v>
      </c>
      <c r="F8" s="13">
        <f t="shared" si="0"/>
        <v>155.1898386</v>
      </c>
    </row>
    <row r="9" spans="2:17" s="6" customFormat="1" ht="15">
      <c r="B9" s="24" t="s">
        <v>102</v>
      </c>
      <c r="C9" s="159">
        <v>0.006</v>
      </c>
      <c r="D9" s="14">
        <v>3.994</v>
      </c>
      <c r="E9" s="159">
        <f t="shared" si="0"/>
        <v>0.2362098</v>
      </c>
      <c r="F9" s="13">
        <f t="shared" si="0"/>
        <v>157.2369902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3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8" t="s">
        <v>7</v>
      </c>
      <c r="D11" s="139"/>
      <c r="E11" s="138" t="s">
        <v>6</v>
      </c>
      <c r="F11" s="139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28">
        <v>1.52</v>
      </c>
      <c r="D12" s="13">
        <v>161.75</v>
      </c>
      <c r="E12" s="128">
        <f>C12/$D$86</f>
        <v>1.6842105263157896</v>
      </c>
      <c r="F12" s="71">
        <f aca="true" t="shared" si="1" ref="E12:F14">D12/$D$86</f>
        <v>179.22437673130196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28">
        <v>1.33</v>
      </c>
      <c r="D13" s="13">
        <v>167.5</v>
      </c>
      <c r="E13" s="128">
        <f t="shared" si="1"/>
        <v>1.473684210526316</v>
      </c>
      <c r="F13" s="71">
        <f t="shared" si="1"/>
        <v>185.595567867036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97</v>
      </c>
      <c r="C14" s="128">
        <v>0.57</v>
      </c>
      <c r="D14" s="13">
        <v>173.25</v>
      </c>
      <c r="E14" s="128">
        <f t="shared" si="1"/>
        <v>0.631578947368421</v>
      </c>
      <c r="F14" s="71">
        <f t="shared" si="1"/>
        <v>191.9667590027701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2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2" t="s">
        <v>74</v>
      </c>
      <c r="D16" s="142"/>
      <c r="E16" s="138" t="s">
        <v>6</v>
      </c>
      <c r="F16" s="139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89</v>
      </c>
      <c r="C17" s="162">
        <v>50</v>
      </c>
      <c r="D17" s="87">
        <v>24620</v>
      </c>
      <c r="E17" s="160">
        <f aca="true" t="shared" si="2" ref="E17:F19">C17/$D$87</f>
        <v>0.45703839122486284</v>
      </c>
      <c r="F17" s="71">
        <f t="shared" si="2"/>
        <v>225.04570383912247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94</v>
      </c>
      <c r="C18" s="161">
        <v>30</v>
      </c>
      <c r="D18" s="87">
        <v>25000</v>
      </c>
      <c r="E18" s="128">
        <f t="shared" si="2"/>
        <v>0.2742230347349177</v>
      </c>
      <c r="F18" s="71">
        <f t="shared" si="2"/>
        <v>228.51919561243145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101</v>
      </c>
      <c r="C19" s="161">
        <v>40</v>
      </c>
      <c r="D19" s="87">
        <v>23840</v>
      </c>
      <c r="E19" s="128">
        <f t="shared" si="2"/>
        <v>0.3656307129798903</v>
      </c>
      <c r="F19" s="71">
        <f t="shared" si="2"/>
        <v>217.9159049360146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3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38" t="s">
        <v>5</v>
      </c>
      <c r="D21" s="139"/>
      <c r="E21" s="142" t="s">
        <v>6</v>
      </c>
      <c r="F21" s="142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3">
        <v>0.03</v>
      </c>
      <c r="D22" s="14">
        <v>5.42</v>
      </c>
      <c r="E22" s="113">
        <f aca="true" t="shared" si="3" ref="E22:F24">C22*36.7437</f>
        <v>1.1023109999999998</v>
      </c>
      <c r="F22" s="13">
        <f t="shared" si="3"/>
        <v>199.15085399999998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88</v>
      </c>
      <c r="C23" s="113">
        <v>0.026</v>
      </c>
      <c r="D23" s="14">
        <v>5.46</v>
      </c>
      <c r="E23" s="113">
        <f t="shared" si="3"/>
        <v>0.9553361999999999</v>
      </c>
      <c r="F23" s="13">
        <f t="shared" si="3"/>
        <v>200.620602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102</v>
      </c>
      <c r="C24" s="113">
        <v>0.02</v>
      </c>
      <c r="D24" s="75">
        <v>5.49</v>
      </c>
      <c r="E24" s="113">
        <f t="shared" si="3"/>
        <v>0.7348739999999999</v>
      </c>
      <c r="F24" s="13">
        <f t="shared" si="3"/>
        <v>201.72291299999998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2" t="s">
        <v>9</v>
      </c>
      <c r="D26" s="142"/>
      <c r="E26" s="138" t="s">
        <v>10</v>
      </c>
      <c r="F26" s="139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15">
        <v>0.27</v>
      </c>
      <c r="D27" s="71">
        <v>186.5</v>
      </c>
      <c r="E27" s="137">
        <f>C27*36.7437</f>
        <v>9.920799</v>
      </c>
      <c r="F27" s="71">
        <f>D27/$D$86</f>
        <v>206.64819944598338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13">
        <v>0.13</v>
      </c>
      <c r="D28" s="13">
        <v>186.5</v>
      </c>
      <c r="E28" s="163">
        <f>C28*36.7437</f>
        <v>4.776681</v>
      </c>
      <c r="F28" s="71">
        <f>D28/$D$86</f>
        <v>206.64819944598338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15">
        <v>0.07</v>
      </c>
      <c r="D29" s="13">
        <v>183.63</v>
      </c>
      <c r="E29" s="137">
        <f>C29*36.7437</f>
        <v>2.572059</v>
      </c>
      <c r="F29" s="71">
        <f>D29/$D$86</f>
        <v>203.46814404432132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2" t="s">
        <v>12</v>
      </c>
      <c r="D31" s="142"/>
      <c r="E31" s="142" t="s">
        <v>10</v>
      </c>
      <c r="F31" s="142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28">
        <v>0.24</v>
      </c>
      <c r="D32" s="13">
        <v>408.75</v>
      </c>
      <c r="E32" s="128">
        <f>C32/$D$86</f>
        <v>0.2659279778393352</v>
      </c>
      <c r="F32" s="71">
        <f aca="true" t="shared" si="4" ref="E32:F34">D32/$D$86</f>
        <v>452.90858725761774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85</v>
      </c>
      <c r="C33" s="128">
        <v>0.37</v>
      </c>
      <c r="D33" s="13">
        <v>403</v>
      </c>
      <c r="E33" s="128">
        <f t="shared" si="4"/>
        <v>0.4099722991689751</v>
      </c>
      <c r="F33" s="71">
        <f>D33/$D$86</f>
        <v>446.53739612188366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96</v>
      </c>
      <c r="C34" s="128">
        <v>0.58</v>
      </c>
      <c r="D34" s="13">
        <v>384.5</v>
      </c>
      <c r="E34" s="128">
        <f t="shared" si="4"/>
        <v>0.6426592797783933</v>
      </c>
      <c r="F34" s="71">
        <f t="shared" si="4"/>
        <v>426.0387811634349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0" t="s">
        <v>5</v>
      </c>
      <c r="D36" s="141"/>
      <c r="E36" s="140" t="s">
        <v>6</v>
      </c>
      <c r="F36" s="141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3">
        <v>0.052</v>
      </c>
      <c r="D37" s="75">
        <v>2.912</v>
      </c>
      <c r="E37" s="113">
        <f aca="true" t="shared" si="5" ref="E37:F39">C37*58.0164</f>
        <v>3.0168527999999997</v>
      </c>
      <c r="F37" s="71">
        <f t="shared" si="5"/>
        <v>168.9437568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13">
        <v>0.052</v>
      </c>
      <c r="D38" s="75">
        <v>2.886</v>
      </c>
      <c r="E38" s="113">
        <f t="shared" si="5"/>
        <v>3.0168527999999997</v>
      </c>
      <c r="F38" s="71">
        <f t="shared" si="5"/>
        <v>167.4353304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102</v>
      </c>
      <c r="C39" s="113">
        <v>0.026</v>
      </c>
      <c r="D39" s="75">
        <v>2.814</v>
      </c>
      <c r="E39" s="113">
        <f t="shared" si="5"/>
        <v>1.5084263999999998</v>
      </c>
      <c r="F39" s="71">
        <f t="shared" si="5"/>
        <v>163.2581496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0" t="s">
        <v>5</v>
      </c>
      <c r="D41" s="141"/>
      <c r="E41" s="140" t="s">
        <v>6</v>
      </c>
      <c r="F41" s="14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83</v>
      </c>
      <c r="C42" s="159">
        <v>0.036</v>
      </c>
      <c r="D42" s="75">
        <v>9.234</v>
      </c>
      <c r="E42" s="159">
        <f>C42*36.7437</f>
        <v>1.3227731999999999</v>
      </c>
      <c r="F42" s="71">
        <f aca="true" t="shared" si="6" ref="E42:F44">D42*36.7437</f>
        <v>339.2913258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59">
        <v>0.02</v>
      </c>
      <c r="D43" s="75">
        <v>9.354</v>
      </c>
      <c r="E43" s="159">
        <f t="shared" si="6"/>
        <v>0.7348739999999999</v>
      </c>
      <c r="F43" s="71">
        <f t="shared" si="6"/>
        <v>343.7005697999999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88</v>
      </c>
      <c r="C44" s="159">
        <v>0.012</v>
      </c>
      <c r="D44" s="75">
        <v>9.504</v>
      </c>
      <c r="E44" s="159">
        <f t="shared" si="6"/>
        <v>0.4409244</v>
      </c>
      <c r="F44" s="71">
        <f t="shared" si="6"/>
        <v>349.21212479999997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2" t="s">
        <v>73</v>
      </c>
      <c r="D46" s="142"/>
      <c r="E46" s="138" t="s">
        <v>6</v>
      </c>
      <c r="F46" s="139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0" t="s">
        <v>16</v>
      </c>
      <c r="D51" s="141"/>
      <c r="E51" s="140" t="s">
        <v>6</v>
      </c>
      <c r="F51" s="141"/>
      <c r="G51"/>
      <c r="H51"/>
      <c r="I51"/>
      <c r="J51" s="6"/>
    </row>
    <row r="52" spans="2:19" s="22" customFormat="1" ht="15">
      <c r="B52" s="24" t="s">
        <v>83</v>
      </c>
      <c r="C52" s="113">
        <v>0.5</v>
      </c>
      <c r="D52" s="76">
        <v>298.1</v>
      </c>
      <c r="E52" s="113">
        <f>C52*1.1023</f>
        <v>0.55115</v>
      </c>
      <c r="F52" s="76">
        <f aca="true" t="shared" si="7" ref="E52:F54">D52*1.1023</f>
        <v>328.59563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78</v>
      </c>
      <c r="C53" s="113">
        <v>0.5</v>
      </c>
      <c r="D53" s="76">
        <v>302.8</v>
      </c>
      <c r="E53" s="113">
        <f t="shared" si="7"/>
        <v>0.55115</v>
      </c>
      <c r="F53" s="76">
        <f t="shared" si="7"/>
        <v>333.77644000000004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88</v>
      </c>
      <c r="C54" s="113">
        <v>0.5</v>
      </c>
      <c r="D54" s="76">
        <v>305.5</v>
      </c>
      <c r="E54" s="113">
        <f>C54*1.1023</f>
        <v>0.55115</v>
      </c>
      <c r="F54" s="76">
        <f t="shared" si="7"/>
        <v>336.75265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14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0" t="s">
        <v>18</v>
      </c>
      <c r="D56" s="141"/>
      <c r="E56" s="140" t="s">
        <v>19</v>
      </c>
      <c r="F56" s="141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83</v>
      </c>
      <c r="C57" s="130">
        <v>0</v>
      </c>
      <c r="D57" s="71">
        <v>34</v>
      </c>
      <c r="E57" s="130">
        <f>C57/454*1000</f>
        <v>0</v>
      </c>
      <c r="F57" s="71">
        <f aca="true" t="shared" si="8" ref="E57:F59">D57/454*1000</f>
        <v>74.8898678414097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78</v>
      </c>
      <c r="C58" s="128">
        <v>0.01</v>
      </c>
      <c r="D58" s="71">
        <v>34.25</v>
      </c>
      <c r="E58" s="128">
        <f t="shared" si="8"/>
        <v>0.022026431718061675</v>
      </c>
      <c r="F58" s="71">
        <f t="shared" si="8"/>
        <v>75.44052863436124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103</v>
      </c>
      <c r="C59" s="128">
        <v>0.01</v>
      </c>
      <c r="D59" s="71">
        <v>34.42</v>
      </c>
      <c r="E59" s="128">
        <f t="shared" si="8"/>
        <v>0.022026431718061675</v>
      </c>
      <c r="F59" s="71">
        <f t="shared" si="8"/>
        <v>75.81497797356829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8"/>
      <c r="D60" s="69"/>
      <c r="E60" s="12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0" t="s">
        <v>21</v>
      </c>
      <c r="D61" s="141"/>
      <c r="E61" s="140" t="s">
        <v>6</v>
      </c>
      <c r="F61" s="141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83</v>
      </c>
      <c r="C62" s="115">
        <v>0.085</v>
      </c>
      <c r="D62" s="75">
        <v>12.765</v>
      </c>
      <c r="E62" s="115">
        <f aca="true" t="shared" si="9" ref="E62:F64">C62*22.026</f>
        <v>1.8722100000000002</v>
      </c>
      <c r="F62" s="71">
        <f t="shared" si="9"/>
        <v>281.16189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78</v>
      </c>
      <c r="C63" s="115">
        <v>0.065</v>
      </c>
      <c r="D63" s="75">
        <v>13.1</v>
      </c>
      <c r="E63" s="115">
        <f t="shared" si="9"/>
        <v>1.4316900000000001</v>
      </c>
      <c r="F63" s="71">
        <f t="shared" si="9"/>
        <v>288.5406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88</v>
      </c>
      <c r="C64" s="115">
        <v>0.055</v>
      </c>
      <c r="D64" s="75">
        <v>13.265</v>
      </c>
      <c r="E64" s="115">
        <f t="shared" si="9"/>
        <v>1.21143</v>
      </c>
      <c r="F64" s="71">
        <f t="shared" si="9"/>
        <v>292.17489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0" t="s">
        <v>77</v>
      </c>
      <c r="D66" s="141"/>
      <c r="E66" s="140" t="s">
        <v>23</v>
      </c>
      <c r="F66" s="141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93</v>
      </c>
      <c r="C67" s="115">
        <v>0.014</v>
      </c>
      <c r="D67" s="75">
        <v>1.354</v>
      </c>
      <c r="E67" s="115">
        <f aca="true" t="shared" si="10" ref="E67:F69">C67/3.785</f>
        <v>0.003698811096433289</v>
      </c>
      <c r="F67" s="71">
        <f t="shared" si="10"/>
        <v>0.35772787318361954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98</v>
      </c>
      <c r="C68" s="115">
        <v>0.014</v>
      </c>
      <c r="D68" s="75">
        <v>1.418</v>
      </c>
      <c r="E68" s="115">
        <f t="shared" si="10"/>
        <v>0.003698811096433289</v>
      </c>
      <c r="F68" s="71">
        <f t="shared" si="10"/>
        <v>0.3746367239101717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99</v>
      </c>
      <c r="C69" s="115">
        <v>0.014</v>
      </c>
      <c r="D69" s="75" t="s">
        <v>72</v>
      </c>
      <c r="E69" s="115">
        <f t="shared" si="10"/>
        <v>0.003698811096433289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0" t="s">
        <v>25</v>
      </c>
      <c r="D71" s="141"/>
      <c r="E71" s="140" t="s">
        <v>26</v>
      </c>
      <c r="F71" s="141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87</v>
      </c>
      <c r="C72" s="166">
        <v>0</v>
      </c>
      <c r="D72" s="123" t="s">
        <v>72</v>
      </c>
      <c r="E72" s="166">
        <f>C72/454*100</f>
        <v>0</v>
      </c>
      <c r="F72" s="77" t="s">
        <v>72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93</v>
      </c>
      <c r="C73" s="165">
        <v>0.00275</v>
      </c>
      <c r="D73" s="123">
        <v>1.22625</v>
      </c>
      <c r="E73" s="165">
        <f>C73/454*100</f>
        <v>0.000605726872246696</v>
      </c>
      <c r="F73" s="77">
        <f>D73/454*1000</f>
        <v>2.700991189427313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98</v>
      </c>
      <c r="C74" s="136">
        <v>0.0065</v>
      </c>
      <c r="D74" s="123">
        <v>1.245</v>
      </c>
      <c r="E74" s="136">
        <f>C74/454*100</f>
        <v>0.0014317180616740088</v>
      </c>
      <c r="F74" s="77">
        <f>D74/454*1000</f>
        <v>2.7422907488986787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48" t="s">
        <v>25</v>
      </c>
      <c r="D76" s="148"/>
      <c r="E76" s="140" t="s">
        <v>28</v>
      </c>
      <c r="F76" s="141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2">
        <v>0.0001</v>
      </c>
      <c r="D77" s="124">
        <v>0.1357</v>
      </c>
      <c r="E77" s="132">
        <f>C77/454*1000000</f>
        <v>0.22026431718061676</v>
      </c>
      <c r="F77" s="71">
        <f>D77/454*1000000</f>
        <v>298.8986784140969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82</v>
      </c>
      <c r="C78" s="164">
        <v>0</v>
      </c>
      <c r="D78" s="124" t="s">
        <v>72</v>
      </c>
      <c r="E78" s="164">
        <f>C78/454*1000000</f>
        <v>0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92</v>
      </c>
      <c r="C79" s="116">
        <v>0.0002</v>
      </c>
      <c r="D79" s="124" t="s">
        <v>72</v>
      </c>
      <c r="E79" s="116">
        <f>C79/454*1000000</f>
        <v>0.4405286343612335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6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2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1.108</v>
      </c>
      <c r="F85" s="135">
        <v>0.0091</v>
      </c>
      <c r="G85" s="135">
        <v>1.2976</v>
      </c>
      <c r="H85" s="135">
        <v>1.019</v>
      </c>
      <c r="I85" s="135">
        <v>0.7603</v>
      </c>
      <c r="J85" s="135">
        <v>0.6922</v>
      </c>
      <c r="K85" s="135">
        <v>0.1284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0.9025</v>
      </c>
      <c r="E86" s="135" t="s">
        <v>72</v>
      </c>
      <c r="F86" s="135">
        <v>0.0083</v>
      </c>
      <c r="G86" s="135">
        <v>1.1711</v>
      </c>
      <c r="H86" s="135">
        <v>0.9196</v>
      </c>
      <c r="I86" s="135">
        <v>0.6862</v>
      </c>
      <c r="J86" s="135">
        <v>0.6247</v>
      </c>
      <c r="K86" s="135">
        <v>0.1159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109.4</v>
      </c>
      <c r="E87" s="135">
        <v>121.2152</v>
      </c>
      <c r="F87" s="135" t="s">
        <v>72</v>
      </c>
      <c r="G87" s="135">
        <v>141.9574</v>
      </c>
      <c r="H87" s="135">
        <v>111.4734</v>
      </c>
      <c r="I87" s="135">
        <v>83.1813</v>
      </c>
      <c r="J87" s="135">
        <v>75.7267</v>
      </c>
      <c r="K87" s="135">
        <v>14.0498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0.7707</v>
      </c>
      <c r="E88" s="135">
        <v>0.8539</v>
      </c>
      <c r="F88" s="135">
        <v>0.007</v>
      </c>
      <c r="G88" s="135" t="s">
        <v>72</v>
      </c>
      <c r="H88" s="135">
        <v>0.7853</v>
      </c>
      <c r="I88" s="135">
        <v>0.586</v>
      </c>
      <c r="J88" s="135">
        <v>0.5334</v>
      </c>
      <c r="K88" s="135">
        <v>0.099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0.9814</v>
      </c>
      <c r="E89" s="135">
        <v>1.0874</v>
      </c>
      <c r="F89" s="135">
        <v>0.009</v>
      </c>
      <c r="G89" s="135">
        <v>1.2735</v>
      </c>
      <c r="H89" s="135" t="s">
        <v>72</v>
      </c>
      <c r="I89" s="135">
        <v>0.7462</v>
      </c>
      <c r="J89" s="135">
        <v>0.6793</v>
      </c>
      <c r="K89" s="135">
        <v>0.126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1.3152</v>
      </c>
      <c r="E90" s="135">
        <v>1.4572</v>
      </c>
      <c r="F90" s="135">
        <v>0.012</v>
      </c>
      <c r="G90" s="135">
        <v>1.7066</v>
      </c>
      <c r="H90" s="135">
        <v>1.3401</v>
      </c>
      <c r="I90" s="135" t="s">
        <v>72</v>
      </c>
      <c r="J90" s="135">
        <v>0.9104</v>
      </c>
      <c r="K90" s="135">
        <v>0.1689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1.4447</v>
      </c>
      <c r="E91" s="135">
        <v>1.6007</v>
      </c>
      <c r="F91" s="135">
        <v>0.0132</v>
      </c>
      <c r="G91" s="135">
        <v>1.8746</v>
      </c>
      <c r="H91" s="135">
        <v>1.472</v>
      </c>
      <c r="I91" s="135">
        <v>1.0984</v>
      </c>
      <c r="J91" s="135" t="s">
        <v>72</v>
      </c>
      <c r="K91" s="135">
        <v>0.1855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7.7866</v>
      </c>
      <c r="E92" s="135">
        <v>8.6276</v>
      </c>
      <c r="F92" s="135">
        <v>0.0712</v>
      </c>
      <c r="G92" s="135">
        <v>10.1039</v>
      </c>
      <c r="H92" s="135">
        <v>7.9342</v>
      </c>
      <c r="I92" s="135">
        <v>5.9205</v>
      </c>
      <c r="J92" s="135">
        <v>5.3899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0.9025270758122743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1" t="s">
        <v>54</v>
      </c>
      <c r="C114" s="151"/>
      <c r="D114" s="151"/>
      <c r="E114" s="151"/>
      <c r="F114" s="151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7" t="s">
        <v>55</v>
      </c>
      <c r="C115" s="147"/>
      <c r="D115" s="147"/>
      <c r="E115" s="147"/>
      <c r="F115" s="147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7" t="s">
        <v>56</v>
      </c>
      <c r="C116" s="147"/>
      <c r="D116" s="147"/>
      <c r="E116" s="147"/>
      <c r="F116" s="147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7" t="s">
        <v>57</v>
      </c>
      <c r="C117" s="147"/>
      <c r="D117" s="147"/>
      <c r="E117" s="147"/>
      <c r="F117" s="147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7" t="s">
        <v>58</v>
      </c>
      <c r="C118" s="147"/>
      <c r="D118" s="147"/>
      <c r="E118" s="147"/>
      <c r="F118" s="147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7" t="s">
        <v>59</v>
      </c>
      <c r="C119" s="147"/>
      <c r="D119" s="147"/>
      <c r="E119" s="147"/>
      <c r="F119" s="147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7" t="s">
        <v>60</v>
      </c>
      <c r="C120" s="147"/>
      <c r="D120" s="147"/>
      <c r="E120" s="147"/>
      <c r="F120" s="147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6" t="s">
        <v>61</v>
      </c>
      <c r="C121" s="146"/>
      <c r="D121" s="146"/>
      <c r="E121" s="146"/>
      <c r="F121" s="146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49"/>
      <c r="D123" s="158"/>
      <c r="E123" s="158"/>
      <c r="F123" s="150"/>
      <c r="G123" s="117"/>
      <c r="H123" s="117"/>
    </row>
    <row r="124" spans="2:8" ht="30.75" customHeight="1">
      <c r="B124" s="32" t="s">
        <v>63</v>
      </c>
      <c r="C124" s="149" t="s">
        <v>64</v>
      </c>
      <c r="D124" s="150"/>
      <c r="E124" s="149" t="s">
        <v>65</v>
      </c>
      <c r="F124" s="150"/>
      <c r="G124" s="117"/>
      <c r="H124" s="117"/>
    </row>
    <row r="125" spans="2:8" ht="30.75" customHeight="1">
      <c r="B125" s="32" t="s">
        <v>66</v>
      </c>
      <c r="C125" s="149" t="s">
        <v>67</v>
      </c>
      <c r="D125" s="150"/>
      <c r="E125" s="149" t="s">
        <v>68</v>
      </c>
      <c r="F125" s="150"/>
      <c r="G125" s="117"/>
      <c r="H125" s="117"/>
    </row>
    <row r="126" spans="2:8" ht="15" customHeight="1">
      <c r="B126" s="152" t="s">
        <v>69</v>
      </c>
      <c r="C126" s="154" t="s">
        <v>70</v>
      </c>
      <c r="D126" s="155"/>
      <c r="E126" s="154" t="s">
        <v>71</v>
      </c>
      <c r="F126" s="155"/>
      <c r="G126" s="117"/>
      <c r="H126" s="117"/>
    </row>
    <row r="127" spans="2:8" ht="15" customHeight="1">
      <c r="B127" s="153"/>
      <c r="C127" s="156"/>
      <c r="D127" s="157"/>
      <c r="E127" s="156"/>
      <c r="F127" s="157"/>
      <c r="G127" s="117"/>
      <c r="H127" s="11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2019-12-23T11:19:37Z</dcterms:modified>
  <cp:category/>
  <cp:version/>
  <cp:contentType/>
  <cp:contentStatus/>
</cp:coreProperties>
</file>