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<sst xmlns="http://schemas.openxmlformats.org/spreadsheetml/2006/main" count="168" uniqueCount="102">
  <si>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</si>
  <si>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</si>
  <si>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</si>
  <si>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</si>
  <si>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</si>
  <si>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</si>
  <si>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</si>
  <si>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</si>
  <si>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</si>
  <si>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</si>
  <si>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</si>
  <si>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</si>
  <si>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</si>
  <si>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</si>
  <si>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</si>
  <si>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</si>
  <si>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</si>
  <si>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</si>
  <si>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</si>
  <si>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</si>
  <si>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</si>
  <si>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</si>
  <si>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</si>
  <si>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</si>
  <si>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</si>
  <si>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</si>
  <si>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</si>
  <si>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</si>
  <si>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</si>
  <si>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</si>
  <si>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</si>
  <si>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</si>
  <si>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</si>
  <si>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</si>
  <si>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</si>
  <si>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</si>
  <si>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</si>
  <si>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</si>
  <si>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</si>
  <si>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</si>
  <si>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</si>
  <si>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</si>
  <si>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</si>
  <si>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</si>
  <si>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</si>
  <si>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</si>
  <si>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</si>
  <si>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</si>
  <si>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</si>
  <si>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</si>
  <si>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</si>
  <si>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</si>
  <si>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</si>
  <si>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</si>
  <si>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</si>
  <si>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</si>
  <si>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</si>
  <si>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</si>
  <si>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</si>
  <si>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</si>
  <si>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</si>
  <si>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</si>
  <si>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</si>
  <si>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</si>
  <si>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</si>
  <si>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</si>
  <si>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</si>
  <si>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</si>
  <si>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</si>
  <si>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</si>
  <si>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</si>
  <si>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</si>
  <si>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</si>
  <si>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</si>
  <si>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</si>
  <si>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</si>
  <si>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</si>
  <si>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</si>
  <si>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</si>
  <si>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</si>
  <si>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Euronext -Січень '19 (€/МT)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</si>
  <si>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</si>
  <si>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</si>
  <si>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</si>
  <si>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</si>
  <si>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</si>
  <si>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</si>
  <si>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</si>
  <si>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</si>
  <si>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</si>
  <si>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</si>
  <si>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</si>
  <si>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</si>
  <si>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</si>
  <si>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</si>
  <si>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</si>
  <si>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</si>
  <si>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</si>
  <si>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</si>
  <si>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</si>
  <si>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</si>
  <si>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20 грудня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</si>
</sst>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0" t="s">
        <v>101</v>
      </c>
      <c r="D4" s="151"/>
      <c r="E4" s="151"/>
      <c r="F4" s="15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5" t="s">
        <v>5</v>
      </c>
      <c r="D6" s="146"/>
      <c r="E6" s="145" t="s">
        <v>6</v>
      </c>
      <c r="F6" s="146"/>
      <c r="G6"/>
      <c r="H6"/>
      <c r="I6"/>
    </row>
    <row r="7" spans="2:6" s="6" customFormat="1" ht="15">
      <c r="B7" s="24" t="s">
        <v>83</v>
      </c>
      <c r="C7" s="114">
        <v>0.064</v>
      </c>
      <c r="D7" s="14">
        <v>3.756</v>
      </c>
      <c r="E7" s="114">
        <f aca="true" t="shared" si="0" ref="E7:F9">C7*39.3683</f>
        <v>2.5195712</v>
      </c>
      <c r="F7" s="13">
        <f t="shared" si="0"/>
        <v>147.86733479999998</v>
      </c>
    </row>
    <row r="8" spans="2:6" s="6" customFormat="1" ht="15">
      <c r="B8" s="24" t="s">
        <v>81</v>
      </c>
      <c r="C8" s="114">
        <v>0.066</v>
      </c>
      <c r="D8" s="14">
        <v>3.842</v>
      </c>
      <c r="E8" s="114">
        <f t="shared" si="0"/>
        <v>2.5983078</v>
      </c>
      <c r="F8" s="13">
        <f t="shared" si="0"/>
        <v>151.2530086</v>
      </c>
    </row>
    <row r="9" spans="2:17" s="6" customFormat="1" ht="15">
      <c r="B9" s="24" t="s">
        <v>93</v>
      </c>
      <c r="C9" s="114">
        <v>0.064</v>
      </c>
      <c r="D9" s="14">
        <v>3.9</v>
      </c>
      <c r="E9" s="114">
        <f t="shared" si="0"/>
        <v>2.5195712</v>
      </c>
      <c r="F9" s="13">
        <f>D9*39.3683</f>
        <v>153.53636999999998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5" t="s">
        <v>7</v>
      </c>
      <c r="D11" s="146"/>
      <c r="E11" s="145" t="s">
        <v>6</v>
      </c>
      <c r="F11" s="14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80</v>
      </c>
      <c r="C12" s="116">
        <v>0.57</v>
      </c>
      <c r="D12" s="13">
        <v>177.75</v>
      </c>
      <c r="E12" s="116">
        <f>C12/$D$86</f>
        <v>0.6526219372566979</v>
      </c>
      <c r="F12" s="71">
        <f aca="true" t="shared" si="1" ref="E12:F14">D12/$D$86</f>
        <v>203.51499885504924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78</v>
      </c>
      <c r="C13" s="116">
        <v>0.7</v>
      </c>
      <c r="D13" s="13">
        <v>180</v>
      </c>
      <c r="E13" s="116">
        <f t="shared" si="1"/>
        <v>0.8014655369819098</v>
      </c>
      <c r="F13" s="71">
        <f t="shared" si="1"/>
        <v>206.09113808106252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98</v>
      </c>
      <c r="C14" s="116">
        <v>0.82</v>
      </c>
      <c r="D14" s="13">
        <v>183.75</v>
      </c>
      <c r="E14" s="116">
        <f t="shared" si="1"/>
        <v>0.9388596290359514</v>
      </c>
      <c r="F14" s="71">
        <f t="shared" si="1"/>
        <v>210.38470345775133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9" t="s">
        <v>74</v>
      </c>
      <c r="D16" s="149"/>
      <c r="E16" s="145" t="s">
        <v>6</v>
      </c>
      <c r="F16" s="14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43">
        <v>150</v>
      </c>
      <c r="D17" s="87">
        <v>25190</v>
      </c>
      <c r="E17" s="135">
        <f aca="true" t="shared" si="2" ref="E17:F19">C17/$D$87</f>
        <v>1.3463782425276007</v>
      </c>
      <c r="F17" s="71">
        <f t="shared" si="2"/>
        <v>226.1017861951351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43">
        <v>250</v>
      </c>
      <c r="D18" s="87">
        <v>24060</v>
      </c>
      <c r="E18" s="135">
        <f t="shared" si="2"/>
        <v>2.2439637375460015</v>
      </c>
      <c r="F18" s="71">
        <f t="shared" si="2"/>
        <v>215.95907010142716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43">
        <v>170</v>
      </c>
      <c r="D19" s="87">
        <v>24000</v>
      </c>
      <c r="E19" s="135">
        <f t="shared" si="2"/>
        <v>1.5258953415312808</v>
      </c>
      <c r="F19" s="71">
        <f t="shared" si="2"/>
        <v>215.42051880441613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5" t="s">
        <v>5</v>
      </c>
      <c r="D21" s="146"/>
      <c r="E21" s="149" t="s">
        <v>6</v>
      </c>
      <c r="F21" s="149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83</v>
      </c>
      <c r="C22" s="117">
        <v>0.01</v>
      </c>
      <c r="D22" s="14">
        <v>5.25</v>
      </c>
      <c r="E22" s="117">
        <f aca="true" t="shared" si="3" ref="E22:F24">C22*36.7437</f>
        <v>0.36743699999999996</v>
      </c>
      <c r="F22" s="13">
        <f t="shared" si="3"/>
        <v>192.90442499999997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81</v>
      </c>
      <c r="C23" s="117">
        <v>0.012</v>
      </c>
      <c r="D23" s="14">
        <v>5.3</v>
      </c>
      <c r="E23" s="117">
        <f t="shared" si="3"/>
        <v>0.4409244</v>
      </c>
      <c r="F23" s="13">
        <f t="shared" si="3"/>
        <v>194.74160999999998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93</v>
      </c>
      <c r="C24" s="117">
        <v>0.012</v>
      </c>
      <c r="D24" s="89">
        <v>5.372</v>
      </c>
      <c r="E24" s="117">
        <f t="shared" si="3"/>
        <v>0.4409244</v>
      </c>
      <c r="F24" s="13">
        <f t="shared" si="3"/>
        <v>197.38715639999998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9" t="s">
        <v>9</v>
      </c>
      <c r="D26" s="149"/>
      <c r="E26" s="145" t="s">
        <v>10</v>
      </c>
      <c r="F26" s="14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16">
        <v>0.24</v>
      </c>
      <c r="D27" s="71">
        <v>205.75</v>
      </c>
      <c r="E27" s="116">
        <f aca="true" t="shared" si="4" ref="E27:F29">C27/$D$86</f>
        <v>0.27478818410808337</v>
      </c>
      <c r="F27" s="71">
        <f t="shared" si="4"/>
        <v>235.57362033432562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88</v>
      </c>
      <c r="C28" s="116">
        <v>0.36</v>
      </c>
      <c r="D28" s="13">
        <v>207</v>
      </c>
      <c r="E28" s="116">
        <f t="shared" si="4"/>
        <v>0.41218227616212505</v>
      </c>
      <c r="F28" s="71">
        <f t="shared" si="4"/>
        <v>237.0048087932219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100</v>
      </c>
      <c r="C29" s="116">
        <v>0.66</v>
      </c>
      <c r="D29" s="13">
        <v>191</v>
      </c>
      <c r="E29" s="116">
        <f>C29/$D$86</f>
        <v>0.7556675062972293</v>
      </c>
      <c r="F29" s="71">
        <f t="shared" si="4"/>
        <v>218.68559651934967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9" t="s">
        <v>12</v>
      </c>
      <c r="D31" s="149"/>
      <c r="E31" s="149" t="s">
        <v>10</v>
      </c>
      <c r="F31" s="14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5">
        <v>0.48</v>
      </c>
      <c r="D32" s="13">
        <v>365</v>
      </c>
      <c r="E32" s="135">
        <f aca="true" t="shared" si="5" ref="E32:F34">C32/$D$86</f>
        <v>0.5495763682161667</v>
      </c>
      <c r="F32" s="71">
        <f t="shared" si="5"/>
        <v>417.90702999771014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96</v>
      </c>
      <c r="C33" s="135">
        <v>0.48</v>
      </c>
      <c r="D33" s="13">
        <v>366</v>
      </c>
      <c r="E33" s="135">
        <f t="shared" si="5"/>
        <v>0.5495763682161667</v>
      </c>
      <c r="F33" s="71">
        <f t="shared" si="5"/>
        <v>419.05198076482714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37">
        <v>0</v>
      </c>
      <c r="D34" s="66">
        <v>364</v>
      </c>
      <c r="E34" s="137">
        <f t="shared" si="5"/>
        <v>0</v>
      </c>
      <c r="F34" s="71">
        <f t="shared" si="5"/>
        <v>416.7620792305931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7" t="s">
        <v>5</v>
      </c>
      <c r="D36" s="148"/>
      <c r="E36" s="147" t="s">
        <v>6</v>
      </c>
      <c r="F36" s="148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83</v>
      </c>
      <c r="C37" s="114">
        <v>0.082</v>
      </c>
      <c r="D37" s="75">
        <v>2.776</v>
      </c>
      <c r="E37" s="114">
        <f aca="true" t="shared" si="6" ref="E37:F39">C37*58.0164</f>
        <v>4.7573448</v>
      </c>
      <c r="F37" s="71">
        <f t="shared" si="6"/>
        <v>161.05352639999998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81</v>
      </c>
      <c r="C38" s="114">
        <v>0.074</v>
      </c>
      <c r="D38" s="75">
        <v>2.81</v>
      </c>
      <c r="E38" s="114">
        <f t="shared" si="6"/>
        <v>4.2932136</v>
      </c>
      <c r="F38" s="71">
        <f t="shared" si="6"/>
        <v>163.026084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93</v>
      </c>
      <c r="C39" s="114">
        <v>0.062</v>
      </c>
      <c r="D39" s="75">
        <v>2.824</v>
      </c>
      <c r="E39" s="114">
        <f t="shared" si="6"/>
        <v>3.5970168</v>
      </c>
      <c r="F39" s="71">
        <f t="shared" si="6"/>
        <v>163.8383136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7" t="s">
        <v>5</v>
      </c>
      <c r="D41" s="148"/>
      <c r="E41" s="147" t="s">
        <v>6</v>
      </c>
      <c r="F41" s="148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14">
        <v>0.064</v>
      </c>
      <c r="D42" s="75">
        <v>8.93</v>
      </c>
      <c r="E42" s="114">
        <f aca="true" t="shared" si="7" ref="E42:F44">C42*36.7437</f>
        <v>2.3515968</v>
      </c>
      <c r="F42" s="71">
        <f t="shared" si="7"/>
        <v>328.12124099999994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4">
        <v>0.066</v>
      </c>
      <c r="D43" s="75">
        <v>9.054</v>
      </c>
      <c r="E43" s="114">
        <f t="shared" si="7"/>
        <v>2.4250841999999997</v>
      </c>
      <c r="F43" s="71">
        <f t="shared" si="7"/>
        <v>332.6774598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81</v>
      </c>
      <c r="C44" s="114">
        <v>0.064</v>
      </c>
      <c r="D44" s="75">
        <v>9.21</v>
      </c>
      <c r="E44" s="114">
        <f t="shared" si="7"/>
        <v>2.3515968</v>
      </c>
      <c r="F44" s="71">
        <f t="shared" si="7"/>
        <v>338.409477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9" t="s">
        <v>73</v>
      </c>
      <c r="D46" s="149"/>
      <c r="E46" s="145" t="s">
        <v>6</v>
      </c>
      <c r="F46" s="146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87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94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6"/>
    </row>
    <row r="52" spans="2:19" s="22" customFormat="1" ht="15">
      <c r="B52" s="24" t="s">
        <v>86</v>
      </c>
      <c r="C52" s="114">
        <v>0.1</v>
      </c>
      <c r="D52" s="76">
        <v>308</v>
      </c>
      <c r="E52" s="114">
        <f aca="true" t="shared" si="8" ref="E52:F54">C52*1.1023</f>
        <v>0.11023000000000001</v>
      </c>
      <c r="F52" s="76">
        <f t="shared" si="8"/>
        <v>339.5084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79</v>
      </c>
      <c r="C53" s="119">
        <v>0</v>
      </c>
      <c r="D53" s="76">
        <v>313</v>
      </c>
      <c r="E53" s="119">
        <f t="shared" si="8"/>
        <v>0</v>
      </c>
      <c r="F53" s="76">
        <f t="shared" si="8"/>
        <v>345.0199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81</v>
      </c>
      <c r="C54" s="114">
        <v>0.4</v>
      </c>
      <c r="D54" s="76">
        <v>315.6</v>
      </c>
      <c r="E54" s="114">
        <f>C54*1.1023</f>
        <v>0.44092000000000003</v>
      </c>
      <c r="F54" s="76">
        <f t="shared" si="8"/>
        <v>347.88588000000004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7" t="s">
        <v>18</v>
      </c>
      <c r="D56" s="148"/>
      <c r="E56" s="147" t="s">
        <v>19</v>
      </c>
      <c r="F56" s="148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90</v>
      </c>
      <c r="C57" s="135">
        <v>0.26</v>
      </c>
      <c r="D57" s="71">
        <v>28.4</v>
      </c>
      <c r="E57" s="135">
        <f aca="true" t="shared" si="9" ref="E57:F59">C57/454*1000</f>
        <v>0.5726872246696035</v>
      </c>
      <c r="F57" s="71">
        <f t="shared" si="9"/>
        <v>62.555066079295145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79</v>
      </c>
      <c r="C58" s="135">
        <v>0.24</v>
      </c>
      <c r="D58" s="71">
        <v>28.53</v>
      </c>
      <c r="E58" s="135">
        <f t="shared" si="9"/>
        <v>0.5286343612334802</v>
      </c>
      <c r="F58" s="71">
        <f t="shared" si="9"/>
        <v>62.84140969162996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81</v>
      </c>
      <c r="C59" s="135">
        <v>0.26</v>
      </c>
      <c r="D59" s="71">
        <v>28.77</v>
      </c>
      <c r="E59" s="135">
        <f t="shared" si="9"/>
        <v>0.5726872246696035</v>
      </c>
      <c r="F59" s="71">
        <f t="shared" si="9"/>
        <v>63.370044052863435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7" t="s">
        <v>21</v>
      </c>
      <c r="D61" s="148"/>
      <c r="E61" s="147" t="s">
        <v>6</v>
      </c>
      <c r="F61" s="148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7">
        <v>0.025</v>
      </c>
      <c r="D62" s="75">
        <v>10.505</v>
      </c>
      <c r="E62" s="117">
        <f aca="true" t="shared" si="10" ref="E62:F64">C62*22.026</f>
        <v>0.55065</v>
      </c>
      <c r="F62" s="71">
        <f t="shared" si="10"/>
        <v>231.38313000000002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79</v>
      </c>
      <c r="C63" s="119">
        <v>0</v>
      </c>
      <c r="D63" s="75">
        <v>10.59</v>
      </c>
      <c r="E63" s="119">
        <f t="shared" si="10"/>
        <v>0</v>
      </c>
      <c r="F63" s="71">
        <f t="shared" si="10"/>
        <v>233.25534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81</v>
      </c>
      <c r="C64" s="117">
        <v>0.005</v>
      </c>
      <c r="D64" s="75">
        <v>10.69</v>
      </c>
      <c r="E64" s="117">
        <f t="shared" si="10"/>
        <v>0.11013</v>
      </c>
      <c r="F64" s="71">
        <f t="shared" si="10"/>
        <v>235.45793999999998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7" t="s">
        <v>91</v>
      </c>
      <c r="D66" s="148"/>
      <c r="E66" s="147" t="s">
        <v>23</v>
      </c>
      <c r="F66" s="148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82</v>
      </c>
      <c r="C67" s="114">
        <v>0.019</v>
      </c>
      <c r="D67" s="75">
        <v>1.231</v>
      </c>
      <c r="E67" s="114">
        <f aca="true" t="shared" si="11" ref="E67:F69">C67/3.785</f>
        <v>0.005019815059445178</v>
      </c>
      <c r="F67" s="71">
        <f t="shared" si="11"/>
        <v>0.3252311756935271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95</v>
      </c>
      <c r="C68" s="114">
        <v>0.016</v>
      </c>
      <c r="D68" s="75">
        <v>1.255</v>
      </c>
      <c r="E68" s="114">
        <f t="shared" si="11"/>
        <v>0.004227212681638045</v>
      </c>
      <c r="F68" s="71">
        <f t="shared" si="11"/>
        <v>0.3315719947159841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79</v>
      </c>
      <c r="C69" s="114">
        <v>0.016</v>
      </c>
      <c r="D69" s="75">
        <v>1.287</v>
      </c>
      <c r="E69" s="114">
        <f t="shared" si="11"/>
        <v>0.004227212681638045</v>
      </c>
      <c r="F69" s="71">
        <f t="shared" si="11"/>
        <v>0.3400264200792602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7" t="s">
        <v>25</v>
      </c>
      <c r="D71" s="148"/>
      <c r="E71" s="147" t="s">
        <v>26</v>
      </c>
      <c r="F71" s="148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89</v>
      </c>
      <c r="C72" s="144">
        <v>0</v>
      </c>
      <c r="D72" s="126">
        <v>0.91025</v>
      </c>
      <c r="E72" s="144">
        <f>C72/454*100</f>
        <v>0</v>
      </c>
      <c r="F72" s="77">
        <f>D72/454*1000</f>
        <v>2.0049559471365637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82</v>
      </c>
      <c r="C73" s="142">
        <v>0.0035</v>
      </c>
      <c r="D73" s="126">
        <v>0.935</v>
      </c>
      <c r="E73" s="142">
        <f>C73/454*100</f>
        <v>0.0007709251101321587</v>
      </c>
      <c r="F73" s="77">
        <f>D73/454*1000</f>
        <v>2.0594713656387666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95</v>
      </c>
      <c r="C74" s="142">
        <v>0.0055</v>
      </c>
      <c r="D74" s="126">
        <v>0.955</v>
      </c>
      <c r="E74" s="142">
        <f>C74/454*100</f>
        <v>0.001211453744493392</v>
      </c>
      <c r="F74" s="77">
        <f>D74/454*1000</f>
        <v>2.10352422907489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5" t="s">
        <v>25</v>
      </c>
      <c r="D76" s="155"/>
      <c r="E76" s="147" t="s">
        <v>28</v>
      </c>
      <c r="F76" s="148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41">
        <v>0.0004</v>
      </c>
      <c r="D77" s="127">
        <v>0.1241</v>
      </c>
      <c r="E77" s="141">
        <f aca="true" t="shared" si="12" ref="E77:F79">C77/454*1000000</f>
        <v>0.881057268722467</v>
      </c>
      <c r="F77" s="71">
        <f t="shared" si="12"/>
        <v>273.3480176211454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81</v>
      </c>
      <c r="C78" s="141">
        <v>0.0004</v>
      </c>
      <c r="D78" s="127" t="s">
        <v>72</v>
      </c>
      <c r="E78" s="141">
        <f t="shared" si="12"/>
        <v>0.881057268722467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93</v>
      </c>
      <c r="C79" s="141">
        <v>0.0004</v>
      </c>
      <c r="D79" s="127" t="s">
        <v>72</v>
      </c>
      <c r="E79" s="141">
        <f t="shared" si="12"/>
        <v>0.881057268722467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1.145</v>
      </c>
      <c r="F85" s="128">
        <v>0.009</v>
      </c>
      <c r="G85" s="128">
        <v>1.2663</v>
      </c>
      <c r="H85" s="128">
        <v>1.0129</v>
      </c>
      <c r="I85" s="128">
        <v>0.7404</v>
      </c>
      <c r="J85" s="128">
        <v>0.7106</v>
      </c>
      <c r="K85" s="128">
        <v>0.1278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0.8734</v>
      </c>
      <c r="E86" s="129" t="s">
        <v>72</v>
      </c>
      <c r="F86" s="129">
        <v>0.0078</v>
      </c>
      <c r="G86" s="129">
        <v>1.1059</v>
      </c>
      <c r="H86" s="129">
        <v>0.8846</v>
      </c>
      <c r="I86" s="129">
        <v>0.6466</v>
      </c>
      <c r="J86" s="129">
        <v>0.6206</v>
      </c>
      <c r="K86" s="129">
        <v>0.1116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111.41</v>
      </c>
      <c r="E87" s="128">
        <v>127.5645</v>
      </c>
      <c r="F87" s="128" t="s">
        <v>72</v>
      </c>
      <c r="G87" s="128">
        <v>141.0785</v>
      </c>
      <c r="H87" s="128">
        <v>112.8431</v>
      </c>
      <c r="I87" s="128">
        <v>82.4893</v>
      </c>
      <c r="J87" s="128">
        <v>79.1679</v>
      </c>
      <c r="K87" s="128">
        <v>14.2353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0.7897</v>
      </c>
      <c r="E88" s="129">
        <v>0.9042</v>
      </c>
      <c r="F88" s="129">
        <v>0.0071</v>
      </c>
      <c r="G88" s="129" t="s">
        <v>72</v>
      </c>
      <c r="H88" s="129">
        <v>0.7999</v>
      </c>
      <c r="I88" s="129">
        <v>0.5847</v>
      </c>
      <c r="J88" s="129">
        <v>0.5612</v>
      </c>
      <c r="K88" s="129">
        <v>0.1009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0.9873</v>
      </c>
      <c r="E89" s="128">
        <v>1.1305</v>
      </c>
      <c r="F89" s="128">
        <v>0.0089</v>
      </c>
      <c r="G89" s="128">
        <v>1.2502</v>
      </c>
      <c r="H89" s="128" t="s">
        <v>72</v>
      </c>
      <c r="I89" s="128">
        <v>0.731</v>
      </c>
      <c r="J89" s="128">
        <v>0.7016</v>
      </c>
      <c r="K89" s="128">
        <v>0.1262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1.3506</v>
      </c>
      <c r="E90" s="129">
        <v>1.5464</v>
      </c>
      <c r="F90" s="129">
        <v>0.0121</v>
      </c>
      <c r="G90" s="129">
        <v>1.7103</v>
      </c>
      <c r="H90" s="129">
        <v>1.368</v>
      </c>
      <c r="I90" s="129" t="s">
        <v>72</v>
      </c>
      <c r="J90" s="129">
        <v>0.9597</v>
      </c>
      <c r="K90" s="129">
        <v>0.1726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1.4073</v>
      </c>
      <c r="E91" s="128">
        <v>1.6113</v>
      </c>
      <c r="F91" s="128">
        <v>0.0126</v>
      </c>
      <c r="G91" s="128">
        <v>1.782</v>
      </c>
      <c r="H91" s="128">
        <v>1.4254</v>
      </c>
      <c r="I91" s="128">
        <v>1.042</v>
      </c>
      <c r="J91" s="128" t="s">
        <v>72</v>
      </c>
      <c r="K91" s="128">
        <v>0.1798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7.8263</v>
      </c>
      <c r="E92" s="129">
        <v>8.9611</v>
      </c>
      <c r="F92" s="129">
        <v>0.0703</v>
      </c>
      <c r="G92" s="129">
        <v>9.9104</v>
      </c>
      <c r="H92" s="129">
        <v>7.927</v>
      </c>
      <c r="I92" s="129">
        <v>5.7947</v>
      </c>
      <c r="J92" s="129">
        <v>5.5614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8" t="s">
        <v>54</v>
      </c>
      <c r="C114" s="158"/>
      <c r="D114" s="158"/>
      <c r="E114" s="158"/>
      <c r="F114" s="158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4" t="s">
        <v>55</v>
      </c>
      <c r="C115" s="154"/>
      <c r="D115" s="154"/>
      <c r="E115" s="154"/>
      <c r="F115" s="154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4" t="s">
        <v>56</v>
      </c>
      <c r="C116" s="154"/>
      <c r="D116" s="154"/>
      <c r="E116" s="154"/>
      <c r="F116" s="154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4" t="s">
        <v>57</v>
      </c>
      <c r="C117" s="154"/>
      <c r="D117" s="154"/>
      <c r="E117" s="154"/>
      <c r="F117" s="154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4" t="s">
        <v>58</v>
      </c>
      <c r="C118" s="154"/>
      <c r="D118" s="154"/>
      <c r="E118" s="154"/>
      <c r="F118" s="154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4" t="s">
        <v>59</v>
      </c>
      <c r="C119" s="154"/>
      <c r="D119" s="154"/>
      <c r="E119" s="154"/>
      <c r="F119" s="154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4" t="s">
        <v>60</v>
      </c>
      <c r="C120" s="154"/>
      <c r="D120" s="154"/>
      <c r="E120" s="154"/>
      <c r="F120" s="154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3" t="s">
        <v>61</v>
      </c>
      <c r="C121" s="153"/>
      <c r="D121" s="153"/>
      <c r="E121" s="153"/>
      <c r="F121" s="153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6"/>
      <c r="D123" s="165"/>
      <c r="E123" s="165"/>
      <c r="F123" s="157"/>
      <c r="G123" s="120"/>
      <c r="H123" s="120"/>
    </row>
    <row r="124" spans="2:8" ht="30.75" customHeight="1">
      <c r="B124" s="32" t="s">
        <v>63</v>
      </c>
      <c r="C124" s="156" t="s">
        <v>64</v>
      </c>
      <c r="D124" s="157"/>
      <c r="E124" s="156" t="s">
        <v>65</v>
      </c>
      <c r="F124" s="157"/>
      <c r="G124" s="120"/>
      <c r="H124" s="120"/>
    </row>
    <row r="125" spans="2:8" ht="30.75" customHeight="1">
      <c r="B125" s="32" t="s">
        <v>66</v>
      </c>
      <c r="C125" s="156" t="s">
        <v>67</v>
      </c>
      <c r="D125" s="157"/>
      <c r="E125" s="156" t="s">
        <v>68</v>
      </c>
      <c r="F125" s="157"/>
      <c r="G125" s="120"/>
      <c r="H125" s="120"/>
    </row>
    <row r="126" spans="2:8" ht="15" customHeight="1">
      <c r="B126" s="159" t="s">
        <v>69</v>
      </c>
      <c r="C126" s="161" t="s">
        <v>70</v>
      </c>
      <c r="D126" s="162"/>
      <c r="E126" s="161" t="s">
        <v>71</v>
      </c>
      <c r="F126" s="162"/>
      <c r="G126" s="120"/>
      <c r="H126" s="120"/>
    </row>
    <row r="127" spans="2:8" ht="15" customHeight="1">
      <c r="B127" s="160"/>
      <c r="C127" s="163"/>
      <c r="D127" s="164"/>
      <c r="E127" s="163"/>
      <c r="F127" s="164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2018-12-21T06:27:10Z</dcterms:modified>
  <cp:category/>
  <cp:version/>
  <cp:contentType/>
  <cp:contentStatus/>
</cp:coreProperties>
</file>