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<sst xmlns="http://schemas.openxmlformats.org/spreadsheetml/2006/main" count="144" uniqueCount="101">
  <si>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</si>
  <si>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</si>
  <si>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</si>
  <si>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</si>
  <si>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</si>
  <si>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</si>
  <si>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</si>
  <si>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</si>
  <si>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</si>
  <si>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</si>
  <si>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</si>
  <si>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</si>
  <si>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</si>
  <si>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</si>
  <si>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</si>
  <si>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</si>
  <si>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</si>
  <si>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</si>
  <si>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</si>
  <si>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</si>
  <si>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</si>
  <si>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</si>
  <si>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</si>
  <si>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</si>
  <si>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</si>
  <si>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</si>
  <si>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</si>
  <si>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</si>
  <si>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</si>
  <si>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</si>
  <si>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</si>
  <si>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</si>
  <si>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</si>
  <si>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</si>
  <si>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</si>
  <si>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</si>
  <si>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</si>
  <si>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</si>
  <si>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</si>
  <si>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</si>
  <si>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</si>
  <si>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</si>
  <si>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</si>
  <si>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</si>
  <si>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</si>
  <si>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</si>
  <si>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</si>
  <si>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</si>
  <si>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</si>
  <si>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</si>
  <si>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</si>
  <si>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</si>
  <si>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</si>
  <si>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</si>
  <si>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</si>
  <si>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</si>
  <si>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</si>
  <si>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</si>
  <si>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</si>
  <si>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</si>
  <si>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</si>
  <si>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</si>
  <si>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</si>
  <si>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</si>
  <si>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</si>
  <si>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</si>
  <si>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</si>
  <si>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</si>
  <si>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</si>
  <si>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</si>
  <si>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</si>
  <si>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</si>
  <si>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</si>
  <si>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</si>
  <si>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</si>
  <si>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</si>
  <si>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</si>
  <si>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</si>
  <si>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</si>
  <si>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</si>
  <si>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</si>
  <si>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</si>
  <si>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</si>
  <si>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</si>
  <si>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</si>
  <si>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</si>
  <si>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</si>
  <si>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</si>
  <si>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</si>
  <si>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</si>
  <si>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</si>
  <si>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</si>
  <si>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</si>
  <si>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</si>
  <si>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</si>
  <si>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Euronext - Березень'15 (€/МT)</t>
  </si>
  <si>
    <t xml:space="preserve">– </t>
  </si>
  <si>
    <t>CBOT - Серпень'15</t>
  </si>
  <si>
    <t>CBOT - Листопад'15</t>
  </si>
  <si>
    <t>CBOT - Грудень'15</t>
  </si>
  <si>
    <t>20 Травня 2015 р.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</si>
</sst>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65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65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64" fontId="8" fillId="0" borderId="19" xfId="0" applyNumberFormat="1" applyFont="1" applyFill="1" applyBorder="1" applyAlignment="1">
      <alignment horizontal="center" vertical="top" wrapText="1"/>
    </xf>
    <xf numFmtId="165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5" fontId="34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65" fontId="75" fillId="0" borderId="10" xfId="0" applyNumberFormat="1" applyFont="1" applyFill="1" applyBorder="1" applyAlignment="1">
      <alignment horizontal="center" vertical="top" wrapText="1"/>
    </xf>
    <xf numFmtId="164" fontId="75" fillId="0" borderId="10" xfId="0" applyNumberFormat="1" applyFont="1" applyFill="1" applyBorder="1" applyAlignment="1">
      <alignment horizontal="center" vertical="top" wrapText="1"/>
    </xf>
    <xf numFmtId="166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0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66" fontId="77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65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65" fontId="6" fillId="36" borderId="19" xfId="0" applyNumberFormat="1" applyFont="1" applyFill="1" applyBorder="1" applyAlignment="1">
      <alignment horizontal="center"/>
    </xf>
    <xf numFmtId="165" fontId="6" fillId="36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77" fillId="0" borderId="10" xfId="0" applyNumberFormat="1" applyFont="1" applyFill="1" applyBorder="1" applyAlignment="1">
      <alignment horizontal="center" vertical="top" wrapText="1"/>
    </xf>
    <xf numFmtId="165" fontId="77" fillId="0" borderId="10" xfId="0" applyNumberFormat="1" applyFont="1" applyFill="1" applyBorder="1" applyAlignment="1">
      <alignment horizontal="center" vertical="top" wrapText="1"/>
    </xf>
    <xf numFmtId="166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55">
      <selection activeCell="E67" activeCellId="1" sqref="C67:C69 E67:E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5" t="s">
        <v>100</v>
      </c>
      <c r="D4" s="146"/>
      <c r="E4" s="146"/>
      <c r="F4" s="147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4" t="s">
        <v>6</v>
      </c>
      <c r="F6" s="144"/>
      <c r="G6" s="27"/>
      <c r="I6"/>
    </row>
    <row r="7" spans="2:8" s="6" customFormat="1" ht="15">
      <c r="B7" s="79" t="s">
        <v>83</v>
      </c>
      <c r="C7" s="129">
        <v>0.02</v>
      </c>
      <c r="D7" s="14">
        <v>3.6</v>
      </c>
      <c r="E7" s="82">
        <f aca="true" t="shared" si="0" ref="E7:F9">C7*39.3683</f>
        <v>0.787366</v>
      </c>
      <c r="F7" s="13">
        <f t="shared" si="0"/>
        <v>141.72588</v>
      </c>
      <c r="G7" s="29"/>
      <c r="H7" s="29"/>
    </row>
    <row r="8" spans="2:8" s="6" customFormat="1" ht="15">
      <c r="B8" s="28" t="s">
        <v>90</v>
      </c>
      <c r="C8" s="129">
        <v>0.024</v>
      </c>
      <c r="D8" s="125">
        <v>3.666</v>
      </c>
      <c r="E8" s="82">
        <f t="shared" si="0"/>
        <v>0.9448392</v>
      </c>
      <c r="F8" s="13">
        <f t="shared" si="0"/>
        <v>144.32418779999998</v>
      </c>
      <c r="G8" s="27"/>
      <c r="H8" s="27"/>
    </row>
    <row r="9" spans="2:17" s="6" customFormat="1" ht="15">
      <c r="B9" s="28" t="s">
        <v>99</v>
      </c>
      <c r="C9" s="129">
        <v>0.03</v>
      </c>
      <c r="D9" s="14">
        <v>3.772</v>
      </c>
      <c r="E9" s="82">
        <f t="shared" si="0"/>
        <v>1.1810489999999998</v>
      </c>
      <c r="F9" s="13">
        <f t="shared" si="0"/>
        <v>148.49722759999997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6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4" t="s">
        <v>7</v>
      </c>
      <c r="D11" s="144"/>
      <c r="E11" s="142" t="s">
        <v>6</v>
      </c>
      <c r="F11" s="143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71">
        <v>0.48</v>
      </c>
      <c r="D12" s="78">
        <v>154</v>
      </c>
      <c r="E12" s="71">
        <f>C12/D76</f>
        <v>0.5342831700801425</v>
      </c>
      <c r="F12" s="107">
        <f>D12/D76</f>
        <v>171.41585040071237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71">
        <v>0.46</v>
      </c>
      <c r="D13" s="78">
        <v>161</v>
      </c>
      <c r="E13" s="71">
        <f>C13/D76</f>
        <v>0.5120213713268033</v>
      </c>
      <c r="F13" s="107">
        <f>D13/D76</f>
        <v>179.20747996438112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86</v>
      </c>
      <c r="C14" s="71">
        <v>0.15</v>
      </c>
      <c r="D14" s="78">
        <v>164.75</v>
      </c>
      <c r="E14" s="71">
        <f>C14/D76</f>
        <v>0.1669634906500445</v>
      </c>
      <c r="F14" s="107">
        <f>D14/D76</f>
        <v>183.38156723063224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2" t="s">
        <v>5</v>
      </c>
      <c r="D16" s="143"/>
      <c r="E16" s="144" t="s">
        <v>6</v>
      </c>
      <c r="F16" s="144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16">
        <v>0.026</v>
      </c>
      <c r="D17" s="14">
        <v>5.13</v>
      </c>
      <c r="E17" s="115">
        <f aca="true" t="shared" si="1" ref="E17:F19">C17*36.7437</f>
        <v>0.9553361999999999</v>
      </c>
      <c r="F17" s="13">
        <f t="shared" si="1"/>
        <v>188.49518099999997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90</v>
      </c>
      <c r="C18" s="116">
        <v>0.014</v>
      </c>
      <c r="D18" s="14">
        <v>5.2</v>
      </c>
      <c r="E18" s="115">
        <f t="shared" si="1"/>
        <v>0.5144118</v>
      </c>
      <c r="F18" s="13">
        <f t="shared" si="1"/>
        <v>191.06724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99</v>
      </c>
      <c r="C19" s="148">
        <v>0</v>
      </c>
      <c r="D19" s="14">
        <v>5.334</v>
      </c>
      <c r="E19" s="149">
        <f t="shared" si="1"/>
        <v>0</v>
      </c>
      <c r="F19" s="13">
        <f t="shared" si="1"/>
        <v>195.99089579999998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4" t="s">
        <v>9</v>
      </c>
      <c r="D21" s="144"/>
      <c r="E21" s="142" t="s">
        <v>10</v>
      </c>
      <c r="F21" s="143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71"/>
      <c r="D22" s="107">
        <v>180.5</v>
      </c>
      <c r="E22" s="127">
        <f>C22/D76</f>
        <v>0</v>
      </c>
      <c r="F22" s="107">
        <f>D22/D76</f>
        <v>200.91273374888692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89</v>
      </c>
      <c r="C23" s="71"/>
      <c r="D23" s="78">
        <v>181.75</v>
      </c>
      <c r="E23" s="127">
        <f>C23/D76</f>
        <v>0</v>
      </c>
      <c r="F23" s="107">
        <f>D23/D76</f>
        <v>202.3040961709706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95</v>
      </c>
      <c r="C24" s="71"/>
      <c r="D24" s="78">
        <v>184.25</v>
      </c>
      <c r="E24" s="127">
        <f>C24/D76</f>
        <v>0</v>
      </c>
      <c r="F24" s="107">
        <f>D24/D76</f>
        <v>205.08682101513804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4" t="s">
        <v>12</v>
      </c>
      <c r="D26" s="144"/>
      <c r="E26" s="144" t="s">
        <v>10</v>
      </c>
      <c r="F26" s="144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126">
        <v>0.49</v>
      </c>
      <c r="D27" s="78">
        <v>359.75</v>
      </c>
      <c r="E27" s="126">
        <f>C27/D76</f>
        <v>0.5454140694568121</v>
      </c>
      <c r="F27" s="107">
        <f>D27/D76</f>
        <v>400.4341050756901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126">
        <v>0.49</v>
      </c>
      <c r="D28" s="78">
        <v>361.5</v>
      </c>
      <c r="E28" s="126">
        <f>C28/$D$76</f>
        <v>0.5454140694568121</v>
      </c>
      <c r="F28" s="107">
        <f>D28/$D$76</f>
        <v>402.3820124666073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94</v>
      </c>
      <c r="C29" s="126">
        <v>0.55</v>
      </c>
      <c r="D29" s="103">
        <v>362.75</v>
      </c>
      <c r="E29" s="126">
        <f>C29/$D$76</f>
        <v>0.61219946571683</v>
      </c>
      <c r="F29" s="107">
        <f>D29/$D$76</f>
        <v>403.773374888691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8" t="s">
        <v>5</v>
      </c>
      <c r="D31" s="139"/>
      <c r="E31" s="138" t="s">
        <v>6</v>
      </c>
      <c r="F31" s="139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82">
        <v>0.07</v>
      </c>
      <c r="D32" s="112">
        <v>2.41</v>
      </c>
      <c r="E32" s="82">
        <f aca="true" t="shared" si="2" ref="E32:F34">C32*58.0164</f>
        <v>4.061148</v>
      </c>
      <c r="F32" s="107">
        <f t="shared" si="2"/>
        <v>139.819524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97</v>
      </c>
      <c r="C33" s="82">
        <v>0.07</v>
      </c>
      <c r="D33" s="112">
        <v>2.47</v>
      </c>
      <c r="E33" s="82">
        <f t="shared" si="2"/>
        <v>4.061148</v>
      </c>
      <c r="F33" s="107">
        <f t="shared" si="2"/>
        <v>143.300508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90</v>
      </c>
      <c r="C34" s="82">
        <v>0.074</v>
      </c>
      <c r="D34" s="112">
        <v>2.554</v>
      </c>
      <c r="E34" s="82">
        <f t="shared" si="2"/>
        <v>4.2932136</v>
      </c>
      <c r="F34" s="107">
        <f t="shared" si="2"/>
        <v>148.17388559999998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8" t="s">
        <v>5</v>
      </c>
      <c r="D36" s="139"/>
      <c r="E36" s="138" t="s">
        <v>6</v>
      </c>
      <c r="F36" s="139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82">
        <v>0.05</v>
      </c>
      <c r="D37" s="112">
        <v>9.412</v>
      </c>
      <c r="E37" s="82">
        <f aca="true" t="shared" si="3" ref="E37:F39">C37*36.7437</f>
        <v>1.8371849999999998</v>
      </c>
      <c r="F37" s="107">
        <f t="shared" si="3"/>
        <v>345.8317044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97</v>
      </c>
      <c r="C38" s="82">
        <v>0.062</v>
      </c>
      <c r="D38" s="112">
        <v>9.316</v>
      </c>
      <c r="E38" s="82">
        <f t="shared" si="3"/>
        <v>2.2781094</v>
      </c>
      <c r="F38" s="107">
        <f t="shared" si="3"/>
        <v>342.3043092</v>
      </c>
      <c r="G38" s="29"/>
      <c r="H38" s="27"/>
      <c r="K38" s="26"/>
      <c r="L38" s="26"/>
      <c r="M38" s="26"/>
    </row>
    <row r="39" spans="2:13" s="6" customFormat="1" ht="15">
      <c r="B39" s="28" t="s">
        <v>90</v>
      </c>
      <c r="C39" s="82">
        <v>0.052</v>
      </c>
      <c r="D39" s="112">
        <v>9.206</v>
      </c>
      <c r="E39" s="82">
        <f t="shared" si="3"/>
        <v>1.9106723999999997</v>
      </c>
      <c r="F39" s="107">
        <f t="shared" si="3"/>
        <v>338.2625022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8" t="s">
        <v>16</v>
      </c>
      <c r="D41" s="139"/>
      <c r="E41" s="138" t="s">
        <v>6</v>
      </c>
      <c r="F41" s="139"/>
      <c r="G41" s="33"/>
      <c r="H41" s="33"/>
      <c r="I41" s="25"/>
      <c r="J41" s="6"/>
    </row>
    <row r="42" spans="2:13" s="25" customFormat="1" ht="15.75" thickBot="1">
      <c r="B42" s="79" t="s">
        <v>83</v>
      </c>
      <c r="C42" s="71">
        <v>2.6</v>
      </c>
      <c r="D42" s="113">
        <v>304.5</v>
      </c>
      <c r="E42" s="71">
        <f aca="true" t="shared" si="4" ref="E42:F44">C42*1.1023</f>
        <v>2.8659800000000004</v>
      </c>
      <c r="F42" s="113">
        <f t="shared" si="4"/>
        <v>335.65035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71">
        <v>3</v>
      </c>
      <c r="D43" s="113">
        <v>300.9</v>
      </c>
      <c r="E43" s="71">
        <f t="shared" si="4"/>
        <v>3.3069</v>
      </c>
      <c r="F43" s="113">
        <f t="shared" si="4"/>
        <v>331.68207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90</v>
      </c>
      <c r="C44" s="71">
        <v>2.9</v>
      </c>
      <c r="D44" s="113">
        <v>298.5</v>
      </c>
      <c r="E44" s="71">
        <f t="shared" si="4"/>
        <v>3.19667</v>
      </c>
      <c r="F44" s="113">
        <f t="shared" si="4"/>
        <v>329.03655000000003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8" t="s">
        <v>18</v>
      </c>
      <c r="D46" s="139"/>
      <c r="E46" s="138" t="s">
        <v>19</v>
      </c>
      <c r="F46" s="13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126">
        <v>0.02</v>
      </c>
      <c r="D47" s="107">
        <v>32.2</v>
      </c>
      <c r="E47" s="126">
        <f aca="true" t="shared" si="5" ref="E47:F49">C47/454*1000</f>
        <v>0.04405286343612335</v>
      </c>
      <c r="F47" s="107">
        <f t="shared" si="5"/>
        <v>70.92511013215861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126">
        <v>0.02</v>
      </c>
      <c r="D48" s="107">
        <v>32.23</v>
      </c>
      <c r="E48" s="126">
        <f t="shared" si="5"/>
        <v>0.04405286343612335</v>
      </c>
      <c r="F48" s="107">
        <f t="shared" si="5"/>
        <v>70.99118942731276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90</v>
      </c>
      <c r="C49" s="126">
        <v>0.03</v>
      </c>
      <c r="D49" s="107">
        <v>32.26</v>
      </c>
      <c r="E49" s="126">
        <f t="shared" si="5"/>
        <v>0.06607929515418502</v>
      </c>
      <c r="F49" s="107">
        <f t="shared" si="5"/>
        <v>71.05726872246696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8" t="s">
        <v>21</v>
      </c>
      <c r="D51" s="139"/>
      <c r="E51" s="138" t="s">
        <v>6</v>
      </c>
      <c r="F51" s="139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29">
        <v>0.08</v>
      </c>
      <c r="D52" s="112">
        <v>9.57</v>
      </c>
      <c r="E52" s="129">
        <f aca="true" t="shared" si="6" ref="E52:F54">C52*22.0462</f>
        <v>1.763696</v>
      </c>
      <c r="F52" s="107">
        <f t="shared" si="6"/>
        <v>210.982134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90</v>
      </c>
      <c r="C53" s="129">
        <v>0.075</v>
      </c>
      <c r="D53" s="112">
        <v>9.84</v>
      </c>
      <c r="E53" s="129">
        <f t="shared" si="6"/>
        <v>1.653465</v>
      </c>
      <c r="F53" s="107">
        <f t="shared" si="6"/>
        <v>216.934608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98</v>
      </c>
      <c r="C54" s="129">
        <v>0.075</v>
      </c>
      <c r="D54" s="112">
        <v>10.09</v>
      </c>
      <c r="E54" s="129">
        <f t="shared" si="6"/>
        <v>1.653465</v>
      </c>
      <c r="F54" s="107">
        <f t="shared" si="6"/>
        <v>222.446158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8" t="s">
        <v>23</v>
      </c>
      <c r="D56" s="139"/>
      <c r="E56" s="138" t="s">
        <v>24</v>
      </c>
      <c r="F56" s="139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87</v>
      </c>
      <c r="C57" s="129">
        <v>0.059</v>
      </c>
      <c r="D57" s="112">
        <v>1.598</v>
      </c>
      <c r="E57" s="129">
        <f aca="true" t="shared" si="7" ref="E57:F59">C57/3.785</f>
        <v>0.015587846763540289</v>
      </c>
      <c r="F57" s="107">
        <f t="shared" si="7"/>
        <v>0.4221928665785997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29">
        <v>0.046</v>
      </c>
      <c r="D58" s="112">
        <v>1.578</v>
      </c>
      <c r="E58" s="129">
        <f t="shared" si="7"/>
        <v>0.012153236459709378</v>
      </c>
      <c r="F58" s="107">
        <f t="shared" si="7"/>
        <v>0.4169088507265522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97</v>
      </c>
      <c r="C59" s="129">
        <v>0.043</v>
      </c>
      <c r="D59" s="112">
        <v>1.542</v>
      </c>
      <c r="E59" s="129">
        <f t="shared" si="7"/>
        <v>0.011360634081902245</v>
      </c>
      <c r="F59" s="107">
        <f t="shared" si="7"/>
        <v>0.40739762219286657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8" t="s">
        <v>26</v>
      </c>
      <c r="D61" s="139"/>
      <c r="E61" s="138" t="s">
        <v>27</v>
      </c>
      <c r="F61" s="139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92</v>
      </c>
      <c r="C62" s="128">
        <v>0</v>
      </c>
      <c r="D62" s="117">
        <v>0.94</v>
      </c>
      <c r="E62" s="128">
        <f>C62/454*100</f>
        <v>0</v>
      </c>
      <c r="F62" s="114">
        <f>D62/454*1000</f>
        <v>2.0704845814977975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87</v>
      </c>
      <c r="C63" s="150">
        <v>0.125</v>
      </c>
      <c r="D63" s="117">
        <v>0.95025</v>
      </c>
      <c r="E63" s="150">
        <f>C63/454*100</f>
        <v>0.027533039647577095</v>
      </c>
      <c r="F63" s="114">
        <f>D63/454*1000</f>
        <v>2.0930616740088106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50">
        <v>0.5</v>
      </c>
      <c r="D64" s="117">
        <v>1.0025</v>
      </c>
      <c r="E64" s="150">
        <f>C64/454*100</f>
        <v>0.11013215859030838</v>
      </c>
      <c r="F64" s="114">
        <f>D64/454*1000</f>
        <v>2.208149779735683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1" t="s">
        <v>26</v>
      </c>
      <c r="D66" s="131"/>
      <c r="E66" s="138" t="s">
        <v>29</v>
      </c>
      <c r="F66" s="139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88</v>
      </c>
      <c r="C67" s="82">
        <v>0.0027</v>
      </c>
      <c r="D67" s="111">
        <v>0.1259</v>
      </c>
      <c r="E67" s="82">
        <f aca="true" t="shared" si="8" ref="E67:F69">C67/454*1000000</f>
        <v>5.947136563876652</v>
      </c>
      <c r="F67" s="107">
        <f t="shared" si="8"/>
        <v>277.3127753303965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91</v>
      </c>
      <c r="C68" s="82">
        <v>0.0026</v>
      </c>
      <c r="D68" s="111">
        <v>0.1295</v>
      </c>
      <c r="E68" s="82">
        <f t="shared" si="8"/>
        <v>5.7268722466960345</v>
      </c>
      <c r="F68" s="107">
        <f t="shared" si="8"/>
        <v>285.2422907488987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93</v>
      </c>
      <c r="C69" s="82">
        <v>0.0024</v>
      </c>
      <c r="D69" s="111">
        <v>0.1415</v>
      </c>
      <c r="E69" s="82">
        <f t="shared" si="8"/>
        <v>5.286343612334802</v>
      </c>
      <c r="F69" s="107">
        <f t="shared" si="8"/>
        <v>311.6740088105727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96</v>
      </c>
      <c r="E75" s="94">
        <v>1.1132</v>
      </c>
      <c r="F75" s="94">
        <v>0.0083</v>
      </c>
      <c r="G75" s="94">
        <v>1.5552</v>
      </c>
      <c r="H75" s="94">
        <v>1.0698</v>
      </c>
      <c r="I75" s="94">
        <v>0.8212</v>
      </c>
      <c r="J75" s="94">
        <v>0.79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0.8984</v>
      </c>
      <c r="E76" s="95" t="s">
        <v>96</v>
      </c>
      <c r="F76" s="95">
        <v>0.0074</v>
      </c>
      <c r="G76" s="95">
        <v>1.3972</v>
      </c>
      <c r="H76" s="95">
        <v>0.9611</v>
      </c>
      <c r="I76" s="95">
        <v>0.7375</v>
      </c>
      <c r="J76" s="95">
        <v>0.7097</v>
      </c>
      <c r="K76" s="95">
        <v>0.1159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121.01</v>
      </c>
      <c r="E77" s="94">
        <v>134.73</v>
      </c>
      <c r="F77" s="94" t="s">
        <v>96</v>
      </c>
      <c r="G77" s="94">
        <v>188.209</v>
      </c>
      <c r="H77" s="94">
        <v>129.424</v>
      </c>
      <c r="I77" s="94">
        <v>99.348</v>
      </c>
      <c r="J77" s="94">
        <v>95.592</v>
      </c>
      <c r="K77" s="94">
        <v>15.6087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0.643</v>
      </c>
      <c r="E78" s="95">
        <v>0.7159</v>
      </c>
      <c r="F78" s="95">
        <v>0.0053</v>
      </c>
      <c r="G78" s="95" t="s">
        <v>96</v>
      </c>
      <c r="H78" s="95">
        <v>0.6879</v>
      </c>
      <c r="I78" s="95">
        <v>0.5279</v>
      </c>
      <c r="J78" s="95">
        <v>0.5079</v>
      </c>
      <c r="K78" s="95">
        <v>0.0829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0.9351</v>
      </c>
      <c r="E79" s="94">
        <v>1.0408</v>
      </c>
      <c r="F79" s="94">
        <v>0.0077</v>
      </c>
      <c r="G79" s="94">
        <v>1.4542</v>
      </c>
      <c r="H79" s="94" t="s">
        <v>96</v>
      </c>
      <c r="I79" s="94">
        <v>0.7678</v>
      </c>
      <c r="J79" s="94">
        <v>0.7387</v>
      </c>
      <c r="K79" s="94">
        <v>0.1206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1.218</v>
      </c>
      <c r="E80" s="95">
        <v>1.3559</v>
      </c>
      <c r="F80" s="95">
        <v>0.0101</v>
      </c>
      <c r="G80" s="95">
        <v>1.8943</v>
      </c>
      <c r="H80" s="95">
        <v>1.3028</v>
      </c>
      <c r="I80" s="95" t="s">
        <v>96</v>
      </c>
      <c r="J80" s="95">
        <v>0.9621</v>
      </c>
      <c r="K80" s="95">
        <v>0.1571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1.2656</v>
      </c>
      <c r="E81" s="94">
        <v>1.4091</v>
      </c>
      <c r="F81" s="94">
        <v>0.0105</v>
      </c>
      <c r="G81" s="94">
        <v>1.9688</v>
      </c>
      <c r="H81" s="94">
        <v>1.3529</v>
      </c>
      <c r="I81" s="94">
        <v>1.0393</v>
      </c>
      <c r="J81" s="94" t="s">
        <v>96</v>
      </c>
      <c r="K81" s="94">
        <v>0.1633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7.7529</v>
      </c>
      <c r="E82" s="95">
        <v>8.6308</v>
      </c>
      <c r="F82" s="95">
        <v>0.0641</v>
      </c>
      <c r="G82" s="95">
        <v>12.0592</v>
      </c>
      <c r="H82" s="95">
        <v>8.2915</v>
      </c>
      <c r="I82" s="95">
        <v>6.3654</v>
      </c>
      <c r="J82" s="95">
        <v>6.124</v>
      </c>
      <c r="K82" s="95" t="s">
        <v>96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3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4"/>
      <c r="N85" s="123"/>
      <c r="O85" s="123"/>
      <c r="P85" s="123"/>
      <c r="Q85" s="123"/>
      <c r="R85" s="123"/>
      <c r="S85" s="123"/>
      <c r="T85" s="123"/>
      <c r="U85" s="118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19"/>
      <c r="O87" s="120"/>
      <c r="P87" s="120"/>
      <c r="Q87" s="120"/>
      <c r="R87" s="120"/>
      <c r="S87" s="120"/>
      <c r="T87" s="120"/>
      <c r="U87" s="120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0"/>
      <c r="O88" s="119"/>
      <c r="P88" s="120"/>
      <c r="Q88" s="120"/>
      <c r="R88" s="120"/>
      <c r="S88" s="120"/>
      <c r="T88" s="120"/>
      <c r="U88" s="120"/>
      <c r="V88" s="53"/>
      <c r="W88" s="53"/>
      <c r="X88" s="53"/>
    </row>
    <row r="89" spans="2:24" ht="15.75">
      <c r="B89" s="1" t="s">
        <v>52</v>
      </c>
      <c r="M89" s="53"/>
      <c r="N89" s="120"/>
      <c r="O89" s="120"/>
      <c r="P89" s="119"/>
      <c r="Q89" s="120"/>
      <c r="R89" s="120"/>
      <c r="S89" s="120"/>
      <c r="T89" s="120"/>
      <c r="U89" s="120"/>
      <c r="V89" s="53"/>
      <c r="W89" s="53"/>
      <c r="X89" s="53"/>
    </row>
    <row r="90" spans="2:24" ht="15.75">
      <c r="B90" s="1" t="s">
        <v>53</v>
      </c>
      <c r="M90" s="121"/>
      <c r="N90" s="120"/>
      <c r="O90" s="120"/>
      <c r="P90" s="120"/>
      <c r="Q90" s="119"/>
      <c r="R90" s="120"/>
      <c r="S90" s="120"/>
      <c r="T90" s="120"/>
      <c r="U90" s="120"/>
      <c r="V90" s="53"/>
      <c r="W90" s="53"/>
      <c r="X90" s="53"/>
    </row>
    <row r="91" spans="2:24" ht="15.75">
      <c r="B91" s="1" t="s">
        <v>54</v>
      </c>
      <c r="M91" s="121"/>
      <c r="N91" s="120"/>
      <c r="O91" s="120"/>
      <c r="P91" s="120"/>
      <c r="Q91" s="120"/>
      <c r="R91" s="119"/>
      <c r="S91" s="120"/>
      <c r="T91" s="120"/>
      <c r="U91" s="120"/>
      <c r="V91" s="53"/>
      <c r="W91" s="53"/>
      <c r="X91" s="53"/>
    </row>
    <row r="92" spans="2:24" ht="15.75">
      <c r="B92" s="1" t="s">
        <v>55</v>
      </c>
      <c r="M92" s="122"/>
      <c r="N92" s="120"/>
      <c r="O92" s="120"/>
      <c r="P92" s="120"/>
      <c r="Q92" s="120"/>
      <c r="R92" s="120"/>
      <c r="S92" s="119"/>
      <c r="T92" s="120"/>
      <c r="U92" s="120"/>
      <c r="V92" s="53"/>
      <c r="W92" s="53"/>
      <c r="X92" s="53"/>
    </row>
    <row r="93" spans="2:24" ht="15.75">
      <c r="B93" s="1" t="s">
        <v>56</v>
      </c>
      <c r="M93" s="122"/>
      <c r="N93" s="120"/>
      <c r="O93" s="120"/>
      <c r="P93" s="120"/>
      <c r="Q93" s="120"/>
      <c r="R93" s="120"/>
      <c r="S93" s="120"/>
      <c r="T93" s="119"/>
      <c r="U93" s="120"/>
      <c r="V93" s="53"/>
      <c r="W93" s="53"/>
      <c r="X93" s="53"/>
    </row>
    <row r="94" spans="2:24" ht="15.75">
      <c r="B94" s="1" t="s">
        <v>57</v>
      </c>
      <c r="M94" s="122"/>
      <c r="N94" s="120"/>
      <c r="O94" s="120"/>
      <c r="P94" s="120"/>
      <c r="Q94" s="120"/>
      <c r="R94" s="120"/>
      <c r="S94" s="120"/>
      <c r="T94" s="120"/>
      <c r="U94" s="119"/>
      <c r="V94" s="53"/>
      <c r="W94" s="53"/>
      <c r="X94" s="53"/>
    </row>
    <row r="95" spans="2:24" ht="15.75">
      <c r="B95" s="1" t="s">
        <v>58</v>
      </c>
      <c r="M95" s="122"/>
      <c r="N95" s="120"/>
      <c r="O95" s="120"/>
      <c r="P95" s="120"/>
      <c r="Q95" s="120"/>
      <c r="R95" s="120"/>
      <c r="S95" s="120"/>
      <c r="T95" s="119"/>
      <c r="U95" s="120"/>
      <c r="V95" s="53"/>
      <c r="W95" s="53"/>
      <c r="X95" s="53"/>
    </row>
    <row r="96" spans="2:23" ht="15.75">
      <c r="B96" s="1" t="s">
        <v>59</v>
      </c>
      <c r="M96" s="53"/>
      <c r="N96" s="120"/>
      <c r="O96" s="120"/>
      <c r="P96" s="120"/>
      <c r="Q96" s="120"/>
      <c r="R96" s="120"/>
      <c r="S96" s="120"/>
      <c r="T96" s="120"/>
      <c r="U96" s="119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0" t="s">
        <v>63</v>
      </c>
      <c r="C102" s="134"/>
      <c r="D102" s="134"/>
      <c r="E102" s="134"/>
      <c r="F102" s="134"/>
    </row>
    <row r="103" spans="2:6" ht="15">
      <c r="B103" s="141" t="s">
        <v>64</v>
      </c>
      <c r="C103" s="134"/>
      <c r="D103" s="134"/>
      <c r="E103" s="134"/>
      <c r="F103" s="134"/>
    </row>
    <row r="104" spans="2:6" ht="78" customHeight="1">
      <c r="B104" s="141" t="s">
        <v>65</v>
      </c>
      <c r="C104" s="134"/>
      <c r="D104" s="134"/>
      <c r="E104" s="134"/>
      <c r="F104" s="134"/>
    </row>
    <row r="105" spans="2:6" ht="15">
      <c r="B105" s="141" t="s">
        <v>66</v>
      </c>
      <c r="C105" s="134"/>
      <c r="D105" s="134"/>
      <c r="E105" s="134"/>
      <c r="F105" s="134"/>
    </row>
    <row r="106" spans="2:6" ht="15">
      <c r="B106" s="141" t="s">
        <v>67</v>
      </c>
      <c r="C106" s="134"/>
      <c r="D106" s="134"/>
      <c r="E106" s="134"/>
      <c r="F106" s="134"/>
    </row>
    <row r="107" spans="2:6" ht="15">
      <c r="B107" s="141" t="s">
        <v>68</v>
      </c>
      <c r="C107" s="134"/>
      <c r="D107" s="134"/>
      <c r="E107" s="134"/>
      <c r="F107" s="134"/>
    </row>
    <row r="108" spans="2:6" ht="15">
      <c r="B108" s="141" t="s">
        <v>69</v>
      </c>
      <c r="C108" s="134"/>
      <c r="D108" s="134"/>
      <c r="E108" s="134"/>
      <c r="F108" s="134"/>
    </row>
    <row r="109" spans="2:6" ht="15">
      <c r="B109" s="133" t="s">
        <v>70</v>
      </c>
      <c r="C109" s="134"/>
      <c r="D109" s="134"/>
      <c r="E109" s="134"/>
      <c r="F109" s="134"/>
    </row>
    <row r="111" spans="2:6" ht="15.75">
      <c r="B111" s="51" t="s">
        <v>71</v>
      </c>
      <c r="C111" s="135"/>
      <c r="D111" s="136"/>
      <c r="E111" s="136"/>
      <c r="F111" s="137"/>
    </row>
    <row r="112" spans="2:6" ht="30.75" customHeight="1">
      <c r="B112" s="51" t="s">
        <v>72</v>
      </c>
      <c r="C112" s="130" t="s">
        <v>73</v>
      </c>
      <c r="D112" s="130"/>
      <c r="E112" s="130" t="s">
        <v>74</v>
      </c>
      <c r="F112" s="130"/>
    </row>
    <row r="113" spans="2:6" ht="30.75" customHeight="1">
      <c r="B113" s="51" t="s">
        <v>75</v>
      </c>
      <c r="C113" s="130" t="s">
        <v>76</v>
      </c>
      <c r="D113" s="130"/>
      <c r="E113" s="130" t="s">
        <v>77</v>
      </c>
      <c r="F113" s="130"/>
    </row>
    <row r="114" spans="2:6" ht="15" customHeight="1">
      <c r="B114" s="132" t="s">
        <v>78</v>
      </c>
      <c r="C114" s="130" t="s">
        <v>79</v>
      </c>
      <c r="D114" s="130"/>
      <c r="E114" s="130" t="s">
        <v>80</v>
      </c>
      <c r="F114" s="130"/>
    </row>
    <row r="115" spans="2:6" ht="15">
      <c r="B115" s="132"/>
      <c r="C115" s="130"/>
      <c r="D115" s="130"/>
      <c r="E115" s="130"/>
      <c r="F115" s="130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E66:F66"/>
    <mergeCell ref="B102:F102"/>
    <mergeCell ref="C61:D61"/>
    <mergeCell ref="E61:F61"/>
    <mergeCell ref="B107:F107"/>
    <mergeCell ref="B108:F108"/>
    <mergeCell ref="B103:F103"/>
    <mergeCell ref="B104:F104"/>
    <mergeCell ref="B105:F105"/>
    <mergeCell ref="B106:F106"/>
    <mergeCell ref="C46:D46"/>
    <mergeCell ref="E46:F46"/>
    <mergeCell ref="C51:D51"/>
    <mergeCell ref="E51:F51"/>
    <mergeCell ref="C56:D56"/>
    <mergeCell ref="E56:F56"/>
    <mergeCell ref="C112:D112"/>
    <mergeCell ref="E112:F112"/>
    <mergeCell ref="C66:D66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2015-05-21T07:33:56Z</dcterms:modified>
  <cp:category/>
  <cp:version/>
  <cp:contentType/>
  <cp:contentStatus/>
</cp:coreProperties>
</file>