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<sst xmlns="http://schemas.openxmlformats.org/spreadsheetml/2006/main" count="168" uniqueCount="105">
  <si>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</si>
  <si>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</si>
  <si>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</si>
  <si>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</si>
  <si>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</si>
  <si>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</si>
  <si>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</si>
  <si>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</si>
  <si>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</si>
  <si>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</si>
  <si>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</si>
  <si>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</si>
  <si>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</si>
  <si>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</si>
  <si>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</si>
  <si>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</si>
  <si>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</si>
  <si>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</si>
  <si>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</si>
  <si>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</si>
  <si>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</si>
  <si>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</si>
  <si>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</si>
  <si>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</si>
  <si>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</si>
  <si>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</si>
  <si>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</si>
  <si>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</si>
  <si>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</si>
  <si>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</si>
  <si>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</si>
  <si>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</si>
  <si>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</si>
  <si>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</si>
  <si>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</si>
  <si>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</si>
  <si>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</si>
  <si>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</si>
  <si>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</si>
  <si>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</si>
  <si>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</si>
  <si>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</si>
  <si>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</si>
  <si>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</si>
  <si>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</si>
  <si>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</si>
  <si>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</si>
  <si>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</si>
  <si>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</si>
  <si>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</si>
  <si>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</si>
  <si>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</si>
  <si>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</si>
  <si>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</si>
  <si>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</si>
  <si>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</si>
  <si>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</si>
  <si>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</si>
  <si>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</si>
  <si>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</si>
  <si>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</si>
  <si>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</si>
  <si>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</si>
  <si>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</si>
  <si>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</si>
  <si>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</si>
  <si>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</si>
  <si>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</si>
  <si>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</si>
  <si>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</si>
  <si>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</si>
  <si>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</si>
  <si>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</si>
  <si>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</si>
  <si>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</si>
  <si>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</si>
  <si>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</si>
  <si>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</si>
  <si>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</si>
  <si>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</si>
  <si>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</si>
  <si>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Euronext -Січень'20 (€/МT)</t>
  </si>
  <si>
    <t>CME -Травень'20</t>
  </si>
  <si>
    <t>CME - Січень'20</t>
  </si>
  <si>
    <t>Euronext -Березень'20 (€/МT)</t>
  </si>
  <si>
    <t>Euronext -Травень'20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</si>
  <si>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</si>
  <si>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</si>
  <si>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</si>
  <si>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</si>
  <si>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</si>
  <si>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</si>
  <si>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</si>
  <si>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</si>
  <si>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</si>
  <si>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</si>
  <si>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</si>
  <si>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</si>
  <si>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</si>
  <si>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</si>
  <si>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</si>
  <si>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</si>
  <si>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</si>
  <si>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CME - Трвень'20</t>
  </si>
  <si>
    <t>19 декабря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</si>
</sst>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6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4">
      <selection activeCell="G65" sqref="G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104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78</v>
      </c>
      <c r="C7" s="113">
        <v>0.004</v>
      </c>
      <c r="D7" s="14">
        <v>3.862</v>
      </c>
      <c r="E7" s="113">
        <f>C7*39.3683</f>
        <v>0.1574732</v>
      </c>
      <c r="F7" s="13">
        <f aca="true" t="shared" si="0" ref="E7:F9">D7*39.3683</f>
        <v>152.0403746</v>
      </c>
    </row>
    <row r="8" spans="2:6" s="6" customFormat="1" ht="15">
      <c r="B8" s="24" t="s">
        <v>88</v>
      </c>
      <c r="C8" s="113">
        <v>0.004</v>
      </c>
      <c r="D8" s="14">
        <v>3.93</v>
      </c>
      <c r="E8" s="113">
        <f t="shared" si="0"/>
        <v>0.1574732</v>
      </c>
      <c r="F8" s="13">
        <f t="shared" si="0"/>
        <v>154.717419</v>
      </c>
    </row>
    <row r="9" spans="2:17" s="6" customFormat="1" ht="15">
      <c r="B9" s="24" t="s">
        <v>102</v>
      </c>
      <c r="C9" s="113">
        <v>0.006</v>
      </c>
      <c r="D9" s="14">
        <v>3.99</v>
      </c>
      <c r="E9" s="113">
        <f t="shared" si="0"/>
        <v>0.2362098</v>
      </c>
      <c r="F9" s="13">
        <f t="shared" si="0"/>
        <v>157.079517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4">
        <v>0.3</v>
      </c>
      <c r="D12" s="13">
        <v>164.5</v>
      </c>
      <c r="E12" s="114">
        <f>C12/$D$86</f>
        <v>0.33359279439564105</v>
      </c>
      <c r="F12" s="71">
        <f aca="true" t="shared" si="1" ref="E12:F14">D12/$D$86</f>
        <v>182.92004892694317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4">
        <v>0.89</v>
      </c>
      <c r="D13" s="13">
        <v>170</v>
      </c>
      <c r="E13" s="114">
        <f t="shared" si="1"/>
        <v>0.9896586233737351</v>
      </c>
      <c r="F13" s="71">
        <f t="shared" si="1"/>
        <v>189.0359168241966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14">
        <v>1.01</v>
      </c>
      <c r="D14" s="13">
        <v>174.25</v>
      </c>
      <c r="E14" s="114">
        <f t="shared" si="1"/>
        <v>1.1230957411319915</v>
      </c>
      <c r="F14" s="71">
        <f t="shared" si="1"/>
        <v>193.7618147448015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89</v>
      </c>
      <c r="C17" s="127">
        <v>0</v>
      </c>
      <c r="D17" s="87">
        <v>24570</v>
      </c>
      <c r="E17" s="130">
        <f aca="true" t="shared" si="2" ref="E17:F19">C17/$D$87</f>
        <v>0</v>
      </c>
      <c r="F17" s="71">
        <f t="shared" si="2"/>
        <v>224.73246135552913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27">
        <v>0</v>
      </c>
      <c r="D18" s="87">
        <v>25030</v>
      </c>
      <c r="E18" s="130">
        <f t="shared" si="2"/>
        <v>0</v>
      </c>
      <c r="F18" s="71">
        <f t="shared" si="2"/>
        <v>228.9399067044727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38">
        <v>10</v>
      </c>
      <c r="D19" s="87">
        <v>23880</v>
      </c>
      <c r="E19" s="114">
        <f t="shared" si="2"/>
        <v>0.0914662032379036</v>
      </c>
      <c r="F19" s="71">
        <f t="shared" si="2"/>
        <v>218.42129333211378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0.03</v>
      </c>
      <c r="D22" s="14">
        <v>5.454</v>
      </c>
      <c r="E22" s="113">
        <f aca="true" t="shared" si="3" ref="E22:F24">C22*36.7437</f>
        <v>1.1023109999999998</v>
      </c>
      <c r="F22" s="13">
        <f t="shared" si="3"/>
        <v>200.40013979999998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3">
        <v>0.03</v>
      </c>
      <c r="D23" s="14">
        <v>5.49</v>
      </c>
      <c r="E23" s="113">
        <f t="shared" si="3"/>
        <v>1.1023109999999998</v>
      </c>
      <c r="F23" s="13">
        <f t="shared" si="3"/>
        <v>201.72291299999998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102</v>
      </c>
      <c r="C24" s="113">
        <v>0.026</v>
      </c>
      <c r="D24" s="75">
        <v>5.512</v>
      </c>
      <c r="E24" s="113">
        <f t="shared" si="3"/>
        <v>0.9553361999999999</v>
      </c>
      <c r="F24" s="13">
        <f t="shared" si="3"/>
        <v>202.53127439999997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5">
        <v>0.4</v>
      </c>
      <c r="D27" s="71">
        <v>186</v>
      </c>
      <c r="E27" s="160">
        <f>C27*36.7437</f>
        <v>14.697479999999999</v>
      </c>
      <c r="F27" s="71">
        <f>D27/$D$86</f>
        <v>206.82753252529744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5">
        <v>0.27</v>
      </c>
      <c r="D28" s="13">
        <v>186.5</v>
      </c>
      <c r="E28" s="160">
        <f>C28*36.7437</f>
        <v>9.920799</v>
      </c>
      <c r="F28" s="71">
        <f>D28/$D$86</f>
        <v>207.38352051595686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5">
        <v>0.55</v>
      </c>
      <c r="D29" s="13">
        <v>183.25</v>
      </c>
      <c r="E29" s="160">
        <f>C29*36.7437</f>
        <v>20.209035</v>
      </c>
      <c r="F29" s="71">
        <f>D29/$D$86</f>
        <v>203.76959857667075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0.43</v>
      </c>
      <c r="D32" s="13">
        <v>409.25</v>
      </c>
      <c r="E32" s="114">
        <f>C32/$D$86</f>
        <v>0.4781496719670855</v>
      </c>
      <c r="F32" s="71">
        <f aca="true" t="shared" si="4" ref="E32:F34">D32/$D$86</f>
        <v>455.0761703547203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14">
        <v>0.56</v>
      </c>
      <c r="D33" s="13">
        <v>404</v>
      </c>
      <c r="E33" s="114">
        <f t="shared" si="4"/>
        <v>0.62270654953853</v>
      </c>
      <c r="F33" s="71">
        <f>D33/$D$86</f>
        <v>449.23829645279665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14">
        <v>0.46</v>
      </c>
      <c r="D34" s="13">
        <v>385.75</v>
      </c>
      <c r="E34" s="114">
        <f t="shared" si="4"/>
        <v>0.5115089514066496</v>
      </c>
      <c r="F34" s="71">
        <f t="shared" si="4"/>
        <v>428.94473479372846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0.022</v>
      </c>
      <c r="D37" s="75">
        <v>2.98</v>
      </c>
      <c r="E37" s="113">
        <f aca="true" t="shared" si="5" ref="E37:F39">C37*58.0164</f>
        <v>1.2763608</v>
      </c>
      <c r="F37" s="71">
        <f t="shared" si="5"/>
        <v>172.888872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3">
        <v>0.022</v>
      </c>
      <c r="D38" s="75">
        <v>2.934</v>
      </c>
      <c r="E38" s="113">
        <f t="shared" si="5"/>
        <v>1.2763608</v>
      </c>
      <c r="F38" s="71">
        <f t="shared" si="5"/>
        <v>170.2201176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3">
        <v>0.034</v>
      </c>
      <c r="D39" s="75">
        <v>2.85</v>
      </c>
      <c r="E39" s="113">
        <f t="shared" si="5"/>
        <v>1.9725576</v>
      </c>
      <c r="F39" s="71">
        <f t="shared" si="5"/>
        <v>165.34674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3">
        <v>0.04</v>
      </c>
      <c r="D42" s="75">
        <v>9.234</v>
      </c>
      <c r="E42" s="113">
        <f>C42*36.7437</f>
        <v>1.4697479999999998</v>
      </c>
      <c r="F42" s="71">
        <f aca="true" t="shared" si="6" ref="E42:F44">D42*36.7437</f>
        <v>339.2913258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3">
        <v>0.042</v>
      </c>
      <c r="D43" s="75">
        <v>9.354</v>
      </c>
      <c r="E43" s="113">
        <f t="shared" si="6"/>
        <v>1.5432354</v>
      </c>
      <c r="F43" s="71">
        <f t="shared" si="6"/>
        <v>343.7005697999999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3">
        <v>0.04</v>
      </c>
      <c r="D44" s="75">
        <v>9.504</v>
      </c>
      <c r="E44" s="113">
        <f t="shared" si="6"/>
        <v>1.4697479999999998</v>
      </c>
      <c r="F44" s="71">
        <f t="shared" si="6"/>
        <v>349.21212479999997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83</v>
      </c>
      <c r="C52" s="113">
        <v>4.5</v>
      </c>
      <c r="D52" s="76">
        <v>302.9</v>
      </c>
      <c r="E52" s="113">
        <f>C52*1.1023</f>
        <v>4.96035</v>
      </c>
      <c r="F52" s="76">
        <f aca="true" t="shared" si="7" ref="E52:F54">D52*1.1023</f>
        <v>333.88667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78</v>
      </c>
      <c r="C53" s="113">
        <v>4.7</v>
      </c>
      <c r="D53" s="76">
        <v>303</v>
      </c>
      <c r="E53" s="113">
        <f t="shared" si="7"/>
        <v>5.18081</v>
      </c>
      <c r="F53" s="76">
        <f t="shared" si="7"/>
        <v>333.99690000000004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3">
        <v>4.3</v>
      </c>
      <c r="D54" s="76">
        <v>306.4</v>
      </c>
      <c r="E54" s="113">
        <f>C54*1.1023</f>
        <v>4.73989</v>
      </c>
      <c r="F54" s="76">
        <f t="shared" si="7"/>
        <v>337.74472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14">
        <v>0.36</v>
      </c>
      <c r="D57" s="71">
        <v>33.87</v>
      </c>
      <c r="E57" s="114">
        <f>C57/454*1000</f>
        <v>0.7929515418502202</v>
      </c>
      <c r="F57" s="71">
        <f aca="true" t="shared" si="8" ref="E57:F59">D57/454*1000</f>
        <v>74.60352422907489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78</v>
      </c>
      <c r="C58" s="114">
        <v>0.35</v>
      </c>
      <c r="D58" s="71">
        <v>34.3</v>
      </c>
      <c r="E58" s="114">
        <f t="shared" si="8"/>
        <v>0.7709251101321585</v>
      </c>
      <c r="F58" s="71">
        <f t="shared" si="8"/>
        <v>75.55066079295153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103</v>
      </c>
      <c r="C59" s="114">
        <v>0.38</v>
      </c>
      <c r="D59" s="71">
        <v>34.42</v>
      </c>
      <c r="E59" s="114">
        <f t="shared" si="8"/>
        <v>0.8370044052863436</v>
      </c>
      <c r="F59" s="71">
        <f t="shared" si="8"/>
        <v>75.81497797356829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0.01</v>
      </c>
      <c r="D62" s="75">
        <v>12.795</v>
      </c>
      <c r="E62" s="115">
        <f aca="true" t="shared" si="9" ref="E62:F64">C62*22.026</f>
        <v>0.22026</v>
      </c>
      <c r="F62" s="71">
        <f t="shared" si="9"/>
        <v>281.82267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0.01</v>
      </c>
      <c r="D63" s="75">
        <v>13.045</v>
      </c>
      <c r="E63" s="115">
        <f t="shared" si="9"/>
        <v>0.22026</v>
      </c>
      <c r="F63" s="71">
        <f t="shared" si="9"/>
        <v>287.32917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88</v>
      </c>
      <c r="C64" s="115">
        <v>0.02</v>
      </c>
      <c r="D64" s="75">
        <v>13.13</v>
      </c>
      <c r="E64" s="115">
        <f t="shared" si="9"/>
        <v>0.44052</v>
      </c>
      <c r="F64" s="71">
        <f t="shared" si="9"/>
        <v>289.20138000000003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93</v>
      </c>
      <c r="C67" s="115">
        <v>0.019</v>
      </c>
      <c r="D67" s="75">
        <v>1.376</v>
      </c>
      <c r="E67" s="115">
        <f aca="true" t="shared" si="10" ref="E67:F69">C67/3.785</f>
        <v>0.005019815059445178</v>
      </c>
      <c r="F67" s="71">
        <f t="shared" si="10"/>
        <v>0.36354029062087184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98</v>
      </c>
      <c r="C68" s="115">
        <v>0.019</v>
      </c>
      <c r="D68" s="75">
        <v>1.398</v>
      </c>
      <c r="E68" s="115">
        <f t="shared" si="10"/>
        <v>0.005019815059445178</v>
      </c>
      <c r="F68" s="71">
        <f t="shared" si="10"/>
        <v>0.36935270805812415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99</v>
      </c>
      <c r="C69" s="115">
        <v>0.016</v>
      </c>
      <c r="D69" s="75">
        <v>1.415</v>
      </c>
      <c r="E69" s="115">
        <f t="shared" si="10"/>
        <v>0.004227212681638045</v>
      </c>
      <c r="F69" s="71">
        <f t="shared" si="10"/>
        <v>0.37384412153236457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37">
        <v>0.0055</v>
      </c>
      <c r="D72" s="123">
        <v>1.2145</v>
      </c>
      <c r="E72" s="137">
        <f>C72/454*100</f>
        <v>0.001211453744493392</v>
      </c>
      <c r="F72" s="77">
        <f>D72/454*1000</f>
        <v>2.67511013215859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93</v>
      </c>
      <c r="C73" s="137">
        <v>0.0045</v>
      </c>
      <c r="D73" s="123">
        <v>1.22875</v>
      </c>
      <c r="E73" s="137">
        <f>C73/454*100</f>
        <v>0.0009911894273127752</v>
      </c>
      <c r="F73" s="77">
        <f>D73/454*1000</f>
        <v>2.7064977973568283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98</v>
      </c>
      <c r="C74" s="137">
        <v>0.0045</v>
      </c>
      <c r="D74" s="123">
        <v>1.24</v>
      </c>
      <c r="E74" s="137">
        <f>C74/454*100</f>
        <v>0.0009911894273127752</v>
      </c>
      <c r="F74" s="77">
        <f>D74/454*1000</f>
        <v>2.7312775330396475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0.0012</v>
      </c>
      <c r="D77" s="124">
        <v>0.1357</v>
      </c>
      <c r="E77" s="116">
        <f>C77/454*1000000</f>
        <v>2.643171806167401</v>
      </c>
      <c r="F77" s="71">
        <f>D77/454*1000000</f>
        <v>298.8986784140969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16">
        <v>0.0012</v>
      </c>
      <c r="D78" s="124" t="s">
        <v>72</v>
      </c>
      <c r="E78" s="116">
        <f>C78/454*1000000</f>
        <v>2.643171806167401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16">
        <v>0.001</v>
      </c>
      <c r="D79" s="124" t="s">
        <v>72</v>
      </c>
      <c r="E79" s="116">
        <f>C79/454*1000000</f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1.112</v>
      </c>
      <c r="F85" s="135">
        <v>0.0091</v>
      </c>
      <c r="G85" s="135">
        <v>1.3038</v>
      </c>
      <c r="H85" s="135">
        <v>1.0205</v>
      </c>
      <c r="I85" s="135">
        <v>0.7612</v>
      </c>
      <c r="J85" s="135">
        <v>0.6896</v>
      </c>
      <c r="K85" s="135">
        <v>0.1282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0.8993</v>
      </c>
      <c r="E86" s="135" t="s">
        <v>72</v>
      </c>
      <c r="F86" s="135">
        <v>0.0082</v>
      </c>
      <c r="G86" s="135">
        <v>1.1725</v>
      </c>
      <c r="H86" s="135">
        <v>0.9177</v>
      </c>
      <c r="I86" s="135">
        <v>0.6845</v>
      </c>
      <c r="J86" s="135">
        <v>0.6201</v>
      </c>
      <c r="K86" s="135">
        <v>0.1153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109.33</v>
      </c>
      <c r="E87" s="135">
        <v>121.575</v>
      </c>
      <c r="F87" s="135" t="s">
        <v>72</v>
      </c>
      <c r="G87" s="135">
        <v>142.5445</v>
      </c>
      <c r="H87" s="135">
        <v>111.5726</v>
      </c>
      <c r="I87" s="135">
        <v>83.2166</v>
      </c>
      <c r="J87" s="135">
        <v>75.394</v>
      </c>
      <c r="K87" s="135">
        <v>14.0197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0.767</v>
      </c>
      <c r="E88" s="135">
        <v>0.8529</v>
      </c>
      <c r="F88" s="135">
        <v>0.007</v>
      </c>
      <c r="G88" s="135" t="s">
        <v>72</v>
      </c>
      <c r="H88" s="135">
        <v>0.7827</v>
      </c>
      <c r="I88" s="135">
        <v>0.5838</v>
      </c>
      <c r="J88" s="135">
        <v>0.5289</v>
      </c>
      <c r="K88" s="135">
        <v>0.0984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0.9799</v>
      </c>
      <c r="E89" s="135">
        <v>1.0897</v>
      </c>
      <c r="F89" s="135">
        <v>0.009</v>
      </c>
      <c r="G89" s="135">
        <v>1.2776</v>
      </c>
      <c r="H89" s="135" t="s">
        <v>72</v>
      </c>
      <c r="I89" s="135">
        <v>0.7459</v>
      </c>
      <c r="J89" s="135">
        <v>0.6757</v>
      </c>
      <c r="K89" s="135">
        <v>0.1257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1.3138</v>
      </c>
      <c r="E90" s="135">
        <v>1.4609</v>
      </c>
      <c r="F90" s="135">
        <v>0.012</v>
      </c>
      <c r="G90" s="135">
        <v>1.7129</v>
      </c>
      <c r="H90" s="135">
        <v>1.3407</v>
      </c>
      <c r="I90" s="135" t="s">
        <v>72</v>
      </c>
      <c r="J90" s="135">
        <v>0.906</v>
      </c>
      <c r="K90" s="135">
        <v>0.1685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1.4501</v>
      </c>
      <c r="E91" s="135">
        <v>1.6125</v>
      </c>
      <c r="F91" s="135">
        <v>0.0133</v>
      </c>
      <c r="G91" s="135">
        <v>1.8907</v>
      </c>
      <c r="H91" s="135">
        <v>1.4799</v>
      </c>
      <c r="I91" s="135">
        <v>1.1038</v>
      </c>
      <c r="J91" s="135" t="s">
        <v>72</v>
      </c>
      <c r="K91" s="135">
        <v>0.186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7.7983</v>
      </c>
      <c r="E92" s="135">
        <v>8.6717</v>
      </c>
      <c r="F92" s="135">
        <v>0.0713</v>
      </c>
      <c r="G92" s="135">
        <v>10.1674</v>
      </c>
      <c r="H92" s="135">
        <v>7.9583</v>
      </c>
      <c r="I92" s="135">
        <v>5.9357</v>
      </c>
      <c r="J92" s="135">
        <v>5.3777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0.8992805755395683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6"/>
      <c r="D123" s="148"/>
      <c r="E123" s="148"/>
      <c r="F123" s="147"/>
      <c r="G123" s="117"/>
      <c r="H123" s="117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7"/>
      <c r="H124" s="117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7"/>
      <c r="H125" s="117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7"/>
      <c r="H126" s="117"/>
    </row>
    <row r="127" spans="2:8" ht="15" customHeight="1">
      <c r="B127" s="141"/>
      <c r="C127" s="144"/>
      <c r="D127" s="145"/>
      <c r="E127" s="144"/>
      <c r="F127" s="145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2019-12-20T10:10:46Z</dcterms:modified>
  <cp:category/>
  <cp:version/>
  <cp:contentType/>
  <cp:contentStatus/>
</cp:coreProperties>
</file>