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<sst xmlns="http://schemas.openxmlformats.org/spreadsheetml/2006/main" count="166" uniqueCount="102">
  <si>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</si>
  <si>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</si>
  <si>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</si>
  <si>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</si>
  <si>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</si>
  <si>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</si>
  <si>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</si>
  <si>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</si>
  <si>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</si>
  <si>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</si>
  <si>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</si>
  <si>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</si>
  <si>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</si>
  <si>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</si>
  <si>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</si>
  <si>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</si>
  <si>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</si>
  <si>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</si>
  <si>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</si>
  <si>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</si>
  <si>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</si>
  <si>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</si>
  <si>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</si>
  <si>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</si>
  <si>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</si>
  <si>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</si>
  <si>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</si>
  <si>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</si>
  <si>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</si>
  <si>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</si>
  <si>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</si>
  <si>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</si>
  <si>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</si>
  <si>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</si>
  <si>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</si>
  <si>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</si>
  <si>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</si>
  <si>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</si>
  <si>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</si>
  <si>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</si>
  <si>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</si>
  <si>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</si>
  <si>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</si>
  <si>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</si>
  <si>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</si>
  <si>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</si>
  <si>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</si>
  <si>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</si>
  <si>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</si>
  <si>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</si>
  <si>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</si>
  <si>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</si>
  <si>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</si>
  <si>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</si>
  <si>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</si>
  <si>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</si>
  <si>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</si>
  <si>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</si>
  <si>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</si>
  <si>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</si>
  <si>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</si>
  <si>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</si>
  <si>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</si>
  <si>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</si>
  <si>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</si>
  <si>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</si>
  <si>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</si>
  <si>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</si>
  <si>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</si>
  <si>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</si>
  <si>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</si>
  <si>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</si>
  <si>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</si>
  <si>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</si>
  <si>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</si>
  <si>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</si>
  <si>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</si>
  <si>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</si>
  <si>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</si>
  <si>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</si>
  <si>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Euronext -Січень '19 (€/МT)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</si>
  <si>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</si>
  <si>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</si>
  <si>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</si>
  <si>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</si>
  <si>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</si>
  <si>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</si>
  <si>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</si>
  <si>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</si>
  <si>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</si>
  <si>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</si>
  <si>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</si>
  <si>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</si>
  <si>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</si>
  <si>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</si>
  <si>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</si>
  <si>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</si>
  <si>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</si>
  <si>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</si>
  <si>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</si>
  <si>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</si>
  <si>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19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</si>
</sst>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101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57" t="s">
        <v>6</v>
      </c>
      <c r="F6" s="158"/>
      <c r="G6"/>
      <c r="H6"/>
      <c r="I6"/>
    </row>
    <row r="7" spans="2:6" s="6" customFormat="1" ht="15">
      <c r="B7" s="24" t="s">
        <v>83</v>
      </c>
      <c r="C7" s="117">
        <v>0.036</v>
      </c>
      <c r="D7" s="14">
        <v>3.82</v>
      </c>
      <c r="E7" s="117">
        <f aca="true" t="shared" si="0" ref="E7:F9">C7*39.3683</f>
        <v>1.4172587999999997</v>
      </c>
      <c r="F7" s="13">
        <f t="shared" si="0"/>
        <v>150.38690599999998</v>
      </c>
    </row>
    <row r="8" spans="2:6" s="6" customFormat="1" ht="15">
      <c r="B8" s="24" t="s">
        <v>81</v>
      </c>
      <c r="C8" s="117">
        <v>0.036</v>
      </c>
      <c r="D8" s="14">
        <v>3.892</v>
      </c>
      <c r="E8" s="117">
        <f t="shared" si="0"/>
        <v>1.4172587999999997</v>
      </c>
      <c r="F8" s="13">
        <f t="shared" si="0"/>
        <v>153.22142359999998</v>
      </c>
    </row>
    <row r="9" spans="2:17" s="6" customFormat="1" ht="15">
      <c r="B9" s="24" t="s">
        <v>93</v>
      </c>
      <c r="C9" s="117">
        <v>0.032</v>
      </c>
      <c r="D9" s="14">
        <v>3.962</v>
      </c>
      <c r="E9" s="117">
        <f t="shared" si="0"/>
        <v>1.2597856</v>
      </c>
      <c r="F9" s="13">
        <f>D9*39.3683</f>
        <v>155.9772046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5">
        <v>0.14</v>
      </c>
      <c r="D12" s="13">
        <v>176.75</v>
      </c>
      <c r="E12" s="135">
        <f>C12/$D$86</f>
        <v>0.15978087194704407</v>
      </c>
      <c r="F12" s="71">
        <f aca="true" t="shared" si="1" ref="E12:F14">D12/$D$86</f>
        <v>201.72335083314312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78</v>
      </c>
      <c r="C13" s="137">
        <v>0</v>
      </c>
      <c r="D13" s="13">
        <v>179.25</v>
      </c>
      <c r="E13" s="137">
        <f t="shared" si="1"/>
        <v>0</v>
      </c>
      <c r="F13" s="71">
        <f t="shared" si="1"/>
        <v>204.57658068934035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5">
        <v>0.14</v>
      </c>
      <c r="D14" s="13">
        <v>182.25</v>
      </c>
      <c r="E14" s="135">
        <f t="shared" si="1"/>
        <v>0.15978087194704407</v>
      </c>
      <c r="F14" s="71">
        <f t="shared" si="1"/>
        <v>208.000456516777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74</v>
      </c>
      <c r="D16" s="160"/>
      <c r="E16" s="157" t="s">
        <v>6</v>
      </c>
      <c r="F16" s="158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2">
        <v>200</v>
      </c>
      <c r="D17" s="87">
        <v>25340</v>
      </c>
      <c r="E17" s="116">
        <f aca="true" t="shared" si="2" ref="E17:F19">C17/$D$87</f>
        <v>1.78746983644651</v>
      </c>
      <c r="F17" s="71">
        <f t="shared" si="2"/>
        <v>226.47242827777282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4">
        <v>120</v>
      </c>
      <c r="D18" s="87">
        <v>24310</v>
      </c>
      <c r="E18" s="135">
        <f t="shared" si="2"/>
        <v>1.072481901867906</v>
      </c>
      <c r="F18" s="71">
        <f t="shared" si="2"/>
        <v>217.2669586200733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42">
        <v>10</v>
      </c>
      <c r="D19" s="87">
        <v>24160</v>
      </c>
      <c r="E19" s="116">
        <f t="shared" si="2"/>
        <v>0.0893734918223255</v>
      </c>
      <c r="F19" s="71">
        <f t="shared" si="2"/>
        <v>215.9263562427384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4">
        <v>0.102</v>
      </c>
      <c r="D22" s="14">
        <v>5.236</v>
      </c>
      <c r="E22" s="114">
        <f aca="true" t="shared" si="3" ref="E22:F24">C22*36.7437</f>
        <v>3.7478573999999996</v>
      </c>
      <c r="F22" s="13">
        <f t="shared" si="3"/>
        <v>192.39001319999997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4">
        <v>0.094</v>
      </c>
      <c r="D23" s="14">
        <v>5.296</v>
      </c>
      <c r="E23" s="114">
        <f t="shared" si="3"/>
        <v>3.4539077999999996</v>
      </c>
      <c r="F23" s="13">
        <f t="shared" si="3"/>
        <v>194.5946352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4">
        <v>0.086</v>
      </c>
      <c r="D24" s="89">
        <v>5.37</v>
      </c>
      <c r="E24" s="114">
        <f t="shared" si="3"/>
        <v>3.1599581999999993</v>
      </c>
      <c r="F24" s="13">
        <f t="shared" si="3"/>
        <v>197.31366899999998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0.97</v>
      </c>
      <c r="D27" s="71">
        <v>205.25</v>
      </c>
      <c r="E27" s="135">
        <f aca="true" t="shared" si="4" ref="E27:F29">C27/$D$86</f>
        <v>1.1070531842045195</v>
      </c>
      <c r="F27" s="71">
        <f t="shared" si="4"/>
        <v>234.25017119379137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35">
        <v>0.84</v>
      </c>
      <c r="D28" s="13">
        <v>206.25</v>
      </c>
      <c r="E28" s="135">
        <f t="shared" si="4"/>
        <v>0.9586852316822643</v>
      </c>
      <c r="F28" s="71">
        <f t="shared" si="4"/>
        <v>235.39146313627026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35">
        <v>0.78</v>
      </c>
      <c r="D29" s="13">
        <v>189.75</v>
      </c>
      <c r="E29" s="135">
        <f>C29/$D$86</f>
        <v>0.8902077151335313</v>
      </c>
      <c r="F29" s="71">
        <f t="shared" si="4"/>
        <v>216.56014608536864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0.34</v>
      </c>
      <c r="D32" s="13">
        <v>366.5</v>
      </c>
      <c r="E32" s="135">
        <f aca="true" t="shared" si="5" ref="E32:F34">C32/$D$86</f>
        <v>0.38803926044282133</v>
      </c>
      <c r="F32" s="71">
        <f t="shared" si="5"/>
        <v>418.2834969185118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96</v>
      </c>
      <c r="C33" s="135">
        <v>0.2</v>
      </c>
      <c r="D33" s="13">
        <v>367.5</v>
      </c>
      <c r="E33" s="135">
        <f t="shared" si="5"/>
        <v>0.22825838849577723</v>
      </c>
      <c r="F33" s="71">
        <f t="shared" si="5"/>
        <v>419.42478886099065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5">
        <v>0.14</v>
      </c>
      <c r="D34" s="66">
        <v>364</v>
      </c>
      <c r="E34" s="135">
        <f t="shared" si="5"/>
        <v>0.15978087194704407</v>
      </c>
      <c r="F34" s="71">
        <f t="shared" si="5"/>
        <v>415.43026706231456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4">
        <v>0.004</v>
      </c>
      <c r="D37" s="75">
        <v>2.87</v>
      </c>
      <c r="E37" s="114">
        <f aca="true" t="shared" si="6" ref="E37:F39">C37*58.0164</f>
        <v>0.23206559999999998</v>
      </c>
      <c r="F37" s="71">
        <f t="shared" si="6"/>
        <v>166.507068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7">
        <v>0.01</v>
      </c>
      <c r="D38" s="75">
        <v>2.892</v>
      </c>
      <c r="E38" s="117">
        <f t="shared" si="6"/>
        <v>0.580164</v>
      </c>
      <c r="F38" s="71">
        <f t="shared" si="6"/>
        <v>167.7834288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7">
        <v>0.02</v>
      </c>
      <c r="D39" s="75">
        <v>2.872</v>
      </c>
      <c r="E39" s="117">
        <f t="shared" si="6"/>
        <v>1.160328</v>
      </c>
      <c r="F39" s="71">
        <f t="shared" si="6"/>
        <v>166.62310079999997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4">
        <v>0.076</v>
      </c>
      <c r="D42" s="75">
        <v>8.99</v>
      </c>
      <c r="E42" s="114">
        <f aca="true" t="shared" si="7" ref="E42:F44">C42*36.7437</f>
        <v>2.7925211999999995</v>
      </c>
      <c r="F42" s="71">
        <f t="shared" si="7"/>
        <v>330.32586299999997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0.076</v>
      </c>
      <c r="D43" s="75">
        <v>9.126</v>
      </c>
      <c r="E43" s="114">
        <f t="shared" si="7"/>
        <v>2.7925211999999995</v>
      </c>
      <c r="F43" s="71">
        <f t="shared" si="7"/>
        <v>335.32300619999995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4">
        <v>0.082</v>
      </c>
      <c r="D44" s="75">
        <v>9.24</v>
      </c>
      <c r="E44" s="114">
        <f t="shared" si="7"/>
        <v>3.0129834</v>
      </c>
      <c r="F44" s="71">
        <f t="shared" si="7"/>
        <v>339.51178799999997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73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86</v>
      </c>
      <c r="C52" s="114">
        <v>-2.6</v>
      </c>
      <c r="D52" s="76">
        <v>307.8</v>
      </c>
      <c r="E52" s="114">
        <f aca="true" t="shared" si="8" ref="E52:F54">C52*1.1023</f>
        <v>-2.8659800000000004</v>
      </c>
      <c r="F52" s="76">
        <f t="shared" si="8"/>
        <v>339.28794000000005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4">
        <v>2.7</v>
      </c>
      <c r="D53" s="76">
        <v>311.9</v>
      </c>
      <c r="E53" s="114">
        <f t="shared" si="8"/>
        <v>2.9762100000000005</v>
      </c>
      <c r="F53" s="76">
        <f t="shared" si="8"/>
        <v>343.80737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4">
        <v>2.6</v>
      </c>
      <c r="D54" s="76">
        <v>315.8</v>
      </c>
      <c r="E54" s="114">
        <f>C54*1.1023</f>
        <v>2.8659800000000004</v>
      </c>
      <c r="F54" s="76">
        <f t="shared" si="8"/>
        <v>348.10634000000005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16">
        <v>0.05</v>
      </c>
      <c r="D57" s="71">
        <v>28.67</v>
      </c>
      <c r="E57" s="116">
        <f aca="true" t="shared" si="9" ref="E57:F59">C57/454*1000</f>
        <v>0.11013215859030838</v>
      </c>
      <c r="F57" s="71">
        <f t="shared" si="9"/>
        <v>63.14977973568282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16">
        <v>0.05</v>
      </c>
      <c r="D58" s="71">
        <v>28.83</v>
      </c>
      <c r="E58" s="116">
        <f t="shared" si="9"/>
        <v>0.11013215859030838</v>
      </c>
      <c r="F58" s="71">
        <f t="shared" si="9"/>
        <v>63.5022026431718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0.04</v>
      </c>
      <c r="D59" s="71">
        <v>29.5</v>
      </c>
      <c r="E59" s="116">
        <f t="shared" si="9"/>
        <v>0.0881057268722467</v>
      </c>
      <c r="F59" s="71">
        <f t="shared" si="9"/>
        <v>64.97797356828194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4">
        <v>0.03</v>
      </c>
      <c r="D62" s="75">
        <v>10.505</v>
      </c>
      <c r="E62" s="114">
        <f aca="true" t="shared" si="10" ref="E62:F64">C62*22.026</f>
        <v>0.6607799999999999</v>
      </c>
      <c r="F62" s="71">
        <f t="shared" si="10"/>
        <v>231.38313000000002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4">
        <v>0.04</v>
      </c>
      <c r="D63" s="75">
        <v>10.615</v>
      </c>
      <c r="E63" s="114">
        <f t="shared" si="10"/>
        <v>0.88104</v>
      </c>
      <c r="F63" s="71">
        <f t="shared" si="10"/>
        <v>233.80599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81</v>
      </c>
      <c r="C64" s="114">
        <v>0.05</v>
      </c>
      <c r="D64" s="75">
        <v>10.785</v>
      </c>
      <c r="E64" s="114">
        <f t="shared" si="10"/>
        <v>1.1013</v>
      </c>
      <c r="F64" s="71">
        <f t="shared" si="10"/>
        <v>237.55041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5" t="s">
        <v>91</v>
      </c>
      <c r="D66" s="156"/>
      <c r="E66" s="155" t="s">
        <v>23</v>
      </c>
      <c r="F66" s="15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82</v>
      </c>
      <c r="C67" s="114">
        <v>0.012</v>
      </c>
      <c r="D67" s="75">
        <v>1.249</v>
      </c>
      <c r="E67" s="114">
        <f aca="true" t="shared" si="11" ref="E67:F69">C67/3.785</f>
        <v>0.003170409511228534</v>
      </c>
      <c r="F67" s="71">
        <f t="shared" si="11"/>
        <v>0.3299867899603699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4">
        <v>0.012</v>
      </c>
      <c r="D68" s="75">
        <v>1.275</v>
      </c>
      <c r="E68" s="114">
        <f t="shared" si="11"/>
        <v>0.003170409511228534</v>
      </c>
      <c r="F68" s="71">
        <f t="shared" si="11"/>
        <v>0.33685601056803166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0.012</v>
      </c>
      <c r="D69" s="75">
        <v>1.3</v>
      </c>
      <c r="E69" s="114">
        <f t="shared" si="11"/>
        <v>0.003170409511228534</v>
      </c>
      <c r="F69" s="71">
        <f t="shared" si="11"/>
        <v>0.34346103038309117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5" t="s">
        <v>25</v>
      </c>
      <c r="D71" s="156"/>
      <c r="E71" s="155" t="s">
        <v>26</v>
      </c>
      <c r="F71" s="15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66">
        <v>0</v>
      </c>
      <c r="D72" s="126">
        <v>0.91</v>
      </c>
      <c r="E72" s="166">
        <f>C72/454*100</f>
        <v>0</v>
      </c>
      <c r="F72" s="77">
        <f>D72/454*1000</f>
        <v>2.004405286343612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82</v>
      </c>
      <c r="C73" s="166">
        <v>0</v>
      </c>
      <c r="D73" s="126">
        <v>0.927</v>
      </c>
      <c r="E73" s="166">
        <f>C73/454*100</f>
        <v>0</v>
      </c>
      <c r="F73" s="77">
        <f>D73/454*1000</f>
        <v>2.041850220264317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43">
        <v>0.003</v>
      </c>
      <c r="D74" s="126">
        <v>0.95</v>
      </c>
      <c r="E74" s="143">
        <f>C74/454*100</f>
        <v>0.0006607929515418502</v>
      </c>
      <c r="F74" s="77">
        <f>D74/454*1000</f>
        <v>2.092511013215859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2" t="s">
        <v>25</v>
      </c>
      <c r="D76" s="162"/>
      <c r="E76" s="155" t="s">
        <v>28</v>
      </c>
      <c r="F76" s="15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0.0017</v>
      </c>
      <c r="D77" s="127">
        <v>0.1247</v>
      </c>
      <c r="E77" s="118">
        <f aca="true" t="shared" si="12" ref="E77:F79">C77/454*1000000</f>
        <v>3.7444933920704844</v>
      </c>
      <c r="F77" s="71">
        <f t="shared" si="12"/>
        <v>274.6696035242291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18">
        <v>0.0016</v>
      </c>
      <c r="D78" s="127">
        <v>0.1268</v>
      </c>
      <c r="E78" s="118">
        <f t="shared" si="12"/>
        <v>3.524229074889868</v>
      </c>
      <c r="F78" s="71">
        <f t="shared" si="12"/>
        <v>279.295154185022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18">
        <v>0.0014</v>
      </c>
      <c r="D79" s="127" t="s">
        <v>72</v>
      </c>
      <c r="E79" s="118">
        <f t="shared" si="12"/>
        <v>3.0837004405286343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1.1413</v>
      </c>
      <c r="F85" s="128">
        <v>0.0089</v>
      </c>
      <c r="G85" s="128">
        <v>1.2646</v>
      </c>
      <c r="H85" s="128">
        <v>1.0073</v>
      </c>
      <c r="I85" s="128">
        <v>0.7417</v>
      </c>
      <c r="J85" s="128">
        <v>0.711</v>
      </c>
      <c r="K85" s="128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0.8762</v>
      </c>
      <c r="E86" s="129" t="s">
        <v>72</v>
      </c>
      <c r="F86" s="129">
        <v>0.0078</v>
      </c>
      <c r="G86" s="129">
        <v>1.108</v>
      </c>
      <c r="H86" s="129">
        <v>0.8825</v>
      </c>
      <c r="I86" s="129">
        <v>0.6499</v>
      </c>
      <c r="J86" s="129">
        <v>0.623</v>
      </c>
      <c r="K86" s="129">
        <v>0.1119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111.89</v>
      </c>
      <c r="E87" s="128">
        <v>127.7001</v>
      </c>
      <c r="F87" s="128" t="s">
        <v>72</v>
      </c>
      <c r="G87" s="128">
        <v>141.4961</v>
      </c>
      <c r="H87" s="128">
        <v>112.7015</v>
      </c>
      <c r="I87" s="128">
        <v>82.986</v>
      </c>
      <c r="J87" s="128">
        <v>79.5538</v>
      </c>
      <c r="K87" s="128">
        <v>14.2934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0.7908</v>
      </c>
      <c r="E88" s="129">
        <v>0.9025</v>
      </c>
      <c r="F88" s="129">
        <v>0.0071</v>
      </c>
      <c r="G88" s="129" t="s">
        <v>72</v>
      </c>
      <c r="H88" s="129">
        <v>0.7965</v>
      </c>
      <c r="I88" s="129">
        <v>0.5865</v>
      </c>
      <c r="J88" s="129">
        <v>0.5622</v>
      </c>
      <c r="K88" s="129">
        <v>0.101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0.9928</v>
      </c>
      <c r="E89" s="128">
        <v>1.1331</v>
      </c>
      <c r="F89" s="128">
        <v>0.0089</v>
      </c>
      <c r="G89" s="128">
        <v>1.2555</v>
      </c>
      <c r="H89" s="128" t="s">
        <v>72</v>
      </c>
      <c r="I89" s="128">
        <v>0.7363</v>
      </c>
      <c r="J89" s="128">
        <v>0.7059</v>
      </c>
      <c r="K89" s="128">
        <v>0.1268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1.3483</v>
      </c>
      <c r="E90" s="129">
        <v>1.5388</v>
      </c>
      <c r="F90" s="129">
        <v>0.0121</v>
      </c>
      <c r="G90" s="129">
        <v>1.7051</v>
      </c>
      <c r="H90" s="129">
        <v>1.3581</v>
      </c>
      <c r="I90" s="129" t="s">
        <v>72</v>
      </c>
      <c r="J90" s="129">
        <v>0.9586</v>
      </c>
      <c r="K90" s="129">
        <v>0.1722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1.4065</v>
      </c>
      <c r="E91" s="128">
        <v>1.6052</v>
      </c>
      <c r="F91" s="128">
        <v>0.0126</v>
      </c>
      <c r="G91" s="128">
        <v>1.7786</v>
      </c>
      <c r="H91" s="128">
        <v>1.4167</v>
      </c>
      <c r="I91" s="128">
        <v>1.0431</v>
      </c>
      <c r="J91" s="128" t="s">
        <v>72</v>
      </c>
      <c r="K91" s="128">
        <v>0.1797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7.8281</v>
      </c>
      <c r="E92" s="129">
        <v>8.9342</v>
      </c>
      <c r="F92" s="129">
        <v>0.07</v>
      </c>
      <c r="G92" s="129">
        <v>9.8994</v>
      </c>
      <c r="H92" s="129">
        <v>7.8849</v>
      </c>
      <c r="I92" s="129">
        <v>5.8059</v>
      </c>
      <c r="J92" s="129">
        <v>5.5658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9" t="s">
        <v>54</v>
      </c>
      <c r="C114" s="159"/>
      <c r="D114" s="159"/>
      <c r="E114" s="159"/>
      <c r="F114" s="159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5" t="s">
        <v>55</v>
      </c>
      <c r="C115" s="145"/>
      <c r="D115" s="145"/>
      <c r="E115" s="145"/>
      <c r="F115" s="145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5" t="s">
        <v>56</v>
      </c>
      <c r="C116" s="145"/>
      <c r="D116" s="145"/>
      <c r="E116" s="145"/>
      <c r="F116" s="145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5" t="s">
        <v>57</v>
      </c>
      <c r="C117" s="145"/>
      <c r="D117" s="145"/>
      <c r="E117" s="145"/>
      <c r="F117" s="145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5" t="s">
        <v>58</v>
      </c>
      <c r="C118" s="145"/>
      <c r="D118" s="145"/>
      <c r="E118" s="145"/>
      <c r="F118" s="145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5" t="s">
        <v>59</v>
      </c>
      <c r="C119" s="145"/>
      <c r="D119" s="145"/>
      <c r="E119" s="145"/>
      <c r="F119" s="145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5" t="s">
        <v>60</v>
      </c>
      <c r="C120" s="145"/>
      <c r="D120" s="145"/>
      <c r="E120" s="145"/>
      <c r="F120" s="145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61</v>
      </c>
      <c r="C121" s="161"/>
      <c r="D121" s="161"/>
      <c r="E121" s="161"/>
      <c r="F121" s="16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2"/>
      <c r="D123" s="154"/>
      <c r="E123" s="154"/>
      <c r="F123" s="153"/>
      <c r="G123" s="120"/>
      <c r="H123" s="120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20"/>
      <c r="H124" s="120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20"/>
      <c r="H125" s="120"/>
    </row>
    <row r="126" spans="2:8" ht="15" customHeight="1">
      <c r="B126" s="146" t="s">
        <v>69</v>
      </c>
      <c r="C126" s="148" t="s">
        <v>70</v>
      </c>
      <c r="D126" s="149"/>
      <c r="E126" s="148" t="s">
        <v>71</v>
      </c>
      <c r="F126" s="149"/>
      <c r="G126" s="120"/>
      <c r="H126" s="120"/>
    </row>
    <row r="127" spans="2:8" ht="15" customHeight="1">
      <c r="B127" s="147"/>
      <c r="C127" s="150"/>
      <c r="D127" s="151"/>
      <c r="E127" s="150"/>
      <c r="F127" s="151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2018-12-20T08:08:56Z</dcterms:modified>
  <cp:category/>
  <cp:version/>
  <cp:contentType/>
  <cp:contentStatus/>
</cp:coreProperties>
</file>