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<sst xmlns="http://schemas.openxmlformats.org/spreadsheetml/2006/main" count="358" uniqueCount="131">
  <si>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</si>
  <si>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</si>
  <si>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</si>
  <si>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</si>
  <si>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</si>
  <si>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</si>
  <si>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</si>
  <si>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</si>
  <si>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</si>
  <si>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</si>
  <si>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</si>
  <si>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</si>
  <si>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</si>
  <si>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</si>
  <si>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</si>
  <si>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</si>
  <si>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</si>
  <si>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</si>
  <si>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</si>
  <si>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</si>
  <si>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</si>
  <si>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</si>
  <si>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</si>
  <si>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</si>
  <si>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</si>
  <si>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</si>
  <si>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</si>
  <si>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</si>
  <si>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</si>
  <si>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</si>
  <si>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</si>
  <si>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</si>
  <si>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</si>
  <si>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</si>
  <si>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</si>
  <si>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</si>
  <si>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</si>
  <si>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</si>
  <si>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</si>
  <si>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</si>
  <si>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</si>
  <si>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</si>
  <si>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</si>
  <si>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</si>
  <si>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</si>
  <si>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</si>
  <si>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</si>
  <si>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</si>
  <si>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</si>
  <si>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</si>
  <si>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</si>
  <si>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</si>
  <si>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</si>
  <si>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</si>
  <si>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</si>
  <si>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</si>
  <si>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</si>
  <si>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</si>
  <si>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</si>
  <si>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</si>
  <si>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</si>
  <si>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</si>
  <si>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</si>
  <si>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</si>
  <si>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</si>
  <si>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</si>
  <si>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</si>
  <si>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</si>
  <si>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</si>
  <si>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</si>
  <si>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</si>
  <si>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</si>
  <si>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</si>
  <si>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</si>
  <si>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</si>
  <si>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</si>
  <si>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</si>
  <si>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</si>
  <si>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</si>
  <si>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</si>
  <si>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</si>
  <si>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</si>
  <si>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</si>
  <si>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</si>
  <si>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</si>
  <si>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</si>
  <si>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</si>
  <si>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</si>
  <si>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</si>
  <si>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</si>
  <si>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</si>
  <si>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</si>
  <si>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</si>
  <si>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</si>
  <si>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</si>
  <si>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</si>
  <si>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</si>
  <si>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</si>
  <si>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</si>
  <si>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</si>
  <si>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</si>
  <si>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</si>
  <si>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</si>
  <si>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</si>
  <si>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</si>
  <si>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</si>
  <si>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</si>
  <si>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</si>
  <si>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</si>
  <si>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</si>
  <si>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</si>
  <si>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</si>
  <si>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</si>
  <si>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</si>
  <si>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</si>
  <si>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</si>
  <si>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</si>
  <si>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</si>
  <si>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</si>
  <si>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</si>
  <si>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</si>
  <si>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</si>
  <si>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</si>
  <si>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</si>
  <si>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</si>
  <si>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</si>
  <si>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</si>
  <si>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</si>
  <si>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</si>
  <si>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</si>
  <si>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19 листопада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</si>
</sst>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8" fontId="88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80">
      <selection activeCell="K94" sqref="K9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9" t="s">
        <v>130</v>
      </c>
      <c r="D4" s="190"/>
      <c r="E4" s="190"/>
      <c r="F4" s="191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0.22</v>
      </c>
      <c r="D7" s="13">
        <v>571</v>
      </c>
      <c r="E7" s="123">
        <f>C7*39.3683</f>
        <v>8.661026</v>
      </c>
      <c r="F7" s="12">
        <f aca="true" t="shared" si="0" ref="E7:F9">D7*39.3683</f>
        <v>22479.2993</v>
      </c>
    </row>
    <row r="8" spans="2:6" s="5" customFormat="1" ht="15">
      <c r="B8" s="23" t="s">
        <v>110</v>
      </c>
      <c r="C8" s="123">
        <v>0.22</v>
      </c>
      <c r="D8" s="13">
        <v>575</v>
      </c>
      <c r="E8" s="123">
        <f t="shared" si="0"/>
        <v>8.661026</v>
      </c>
      <c r="F8" s="12">
        <f t="shared" si="0"/>
        <v>22636.7725</v>
      </c>
    </row>
    <row r="9" spans="2:17" s="5" customFormat="1" ht="15">
      <c r="B9" s="23" t="s">
        <v>111</v>
      </c>
      <c r="C9" s="123">
        <v>0.24</v>
      </c>
      <c r="D9" s="13">
        <v>581</v>
      </c>
      <c r="E9" s="123">
        <f t="shared" si="0"/>
        <v>9.448391999999998</v>
      </c>
      <c r="F9" s="12">
        <f t="shared" si="0"/>
        <v>22872.9823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7" t="s">
        <v>78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0.75</v>
      </c>
      <c r="D17" s="68">
        <v>248.5</v>
      </c>
      <c r="E17" s="123">
        <f>C17/$E$86</f>
        <v>0.6643046944198405</v>
      </c>
      <c r="F17" s="68">
        <f aca="true" t="shared" si="1" ref="E17:F19">D17/$E$86</f>
        <v>220.10628875110717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0.5</v>
      </c>
      <c r="D18" s="12">
        <v>247.25</v>
      </c>
      <c r="E18" s="123">
        <f t="shared" si="1"/>
        <v>0.4428697962798937</v>
      </c>
      <c r="F18" s="68">
        <f t="shared" si="1"/>
        <v>218.99911426040745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4">
        <v>0.5</v>
      </c>
      <c r="D19" s="12">
        <v>248.75</v>
      </c>
      <c r="E19" s="174">
        <f t="shared" si="1"/>
        <v>0.4428697962798937</v>
      </c>
      <c r="F19" s="68">
        <f t="shared" si="1"/>
        <v>220.32772364924713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7" t="s">
        <v>5</v>
      </c>
      <c r="D21" s="178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4">
        <v>0.3</v>
      </c>
      <c r="D22" s="68">
        <v>8.232</v>
      </c>
      <c r="E22" s="174">
        <f>C22*36.7437</f>
        <v>11.023109999999999</v>
      </c>
      <c r="F22" s="12">
        <f aca="true" t="shared" si="2" ref="E22:F24">D22*36.7437</f>
        <v>302.47413839999996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4">
        <v>0.34</v>
      </c>
      <c r="D23" s="12">
        <v>8.35</v>
      </c>
      <c r="E23" s="174">
        <f t="shared" si="2"/>
        <v>12.492858</v>
      </c>
      <c r="F23" s="12">
        <f t="shared" si="2"/>
        <v>306.809895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4">
        <v>0.36</v>
      </c>
      <c r="D24" s="12">
        <v>8.4</v>
      </c>
      <c r="E24" s="174">
        <f t="shared" si="2"/>
        <v>13.227731999999998</v>
      </c>
      <c r="F24" s="12">
        <f t="shared" si="2"/>
        <v>308.64707999999996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4">
        <v>2.25</v>
      </c>
      <c r="D27" s="68">
        <v>299.25</v>
      </c>
      <c r="E27" s="174">
        <f aca="true" t="shared" si="3" ref="E27:F29">C27/$E$86</f>
        <v>1.9929140832595218</v>
      </c>
      <c r="F27" s="68">
        <f t="shared" si="3"/>
        <v>265.0575730735164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4">
        <v>1.25</v>
      </c>
      <c r="D28" s="12">
        <v>297</v>
      </c>
      <c r="E28" s="174">
        <f t="shared" si="3"/>
        <v>1.1071744906997343</v>
      </c>
      <c r="F28" s="68">
        <f t="shared" si="3"/>
        <v>263.0646589902569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4">
        <v>1</v>
      </c>
      <c r="D29" s="12">
        <v>294</v>
      </c>
      <c r="E29" s="174">
        <f t="shared" si="3"/>
        <v>0.8857395925597874</v>
      </c>
      <c r="F29" s="68">
        <f t="shared" si="3"/>
        <v>260.4074402125775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16.25</v>
      </c>
      <c r="D32" s="12">
        <v>678</v>
      </c>
      <c r="E32" s="123">
        <f aca="true" t="shared" si="4" ref="E32:F34">C32/$E$86</f>
        <v>14.393268379096545</v>
      </c>
      <c r="F32" s="68">
        <f t="shared" si="4"/>
        <v>600.5314437555359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13.75</v>
      </c>
      <c r="D33" s="12">
        <v>651.5</v>
      </c>
      <c r="E33" s="123">
        <f t="shared" si="4"/>
        <v>12.178919397697078</v>
      </c>
      <c r="F33" s="68">
        <f t="shared" si="4"/>
        <v>577.0593445527015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8</v>
      </c>
      <c r="D34" s="12">
        <v>568.75</v>
      </c>
      <c r="E34" s="123">
        <f t="shared" si="4"/>
        <v>7.085916740478299</v>
      </c>
      <c r="F34" s="68">
        <f t="shared" si="4"/>
        <v>503.7643932683791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5" t="s">
        <v>5</v>
      </c>
      <c r="D36" s="176"/>
      <c r="E36" s="175" t="s">
        <v>6</v>
      </c>
      <c r="F36" s="17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2">
        <v>0.8</v>
      </c>
      <c r="D37" s="72">
        <v>7.642</v>
      </c>
      <c r="E37" s="172">
        <f aca="true" t="shared" si="5" ref="E37:F39">C37*58.0164</f>
        <v>46.41312</v>
      </c>
      <c r="F37" s="68">
        <f t="shared" si="5"/>
        <v>443.3613288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2">
        <v>0.82</v>
      </c>
      <c r="D38" s="72">
        <v>7.7</v>
      </c>
      <c r="E38" s="172">
        <f t="shared" si="5"/>
        <v>47.57344799999999</v>
      </c>
      <c r="F38" s="68">
        <f t="shared" si="5"/>
        <v>446.72628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2">
        <v>0.94</v>
      </c>
      <c r="D39" s="72">
        <v>7.542</v>
      </c>
      <c r="E39" s="172">
        <f t="shared" si="5"/>
        <v>54.535416</v>
      </c>
      <c r="F39" s="68">
        <f t="shared" si="5"/>
        <v>437.55968879999995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5" t="s">
        <v>5</v>
      </c>
      <c r="D41" s="176"/>
      <c r="E41" s="175" t="s">
        <v>6</v>
      </c>
      <c r="F41" s="17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0.2</v>
      </c>
      <c r="D42" s="72">
        <v>12.63</v>
      </c>
      <c r="E42" s="142">
        <f>C42*36.7437</f>
        <v>7.348739999999999</v>
      </c>
      <c r="F42" s="68">
        <f aca="true" t="shared" si="6" ref="E42:F44">D42*36.7437</f>
        <v>464.072931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0.14</v>
      </c>
      <c r="D43" s="72">
        <v>12.766</v>
      </c>
      <c r="E43" s="142">
        <f t="shared" si="6"/>
        <v>5.144118</v>
      </c>
      <c r="F43" s="68">
        <f t="shared" si="6"/>
        <v>469.07007419999997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0.12</v>
      </c>
      <c r="D44" s="72">
        <v>12.856</v>
      </c>
      <c r="E44" s="142">
        <f t="shared" si="6"/>
        <v>4.409243999999999</v>
      </c>
      <c r="F44" s="68">
        <f t="shared" si="6"/>
        <v>472.3770072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7" t="s">
        <v>73</v>
      </c>
      <c r="D46" s="178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5" t="s">
        <v>16</v>
      </c>
      <c r="D51" s="176"/>
      <c r="E51" s="175" t="s">
        <v>6</v>
      </c>
      <c r="F51" s="176"/>
      <c r="G51"/>
      <c r="H51"/>
      <c r="I51"/>
      <c r="J51" s="5"/>
    </row>
    <row r="52" spans="2:19" s="21" customFormat="1" ht="15">
      <c r="B52" s="23" t="s">
        <v>123</v>
      </c>
      <c r="C52" s="170">
        <v>0.14</v>
      </c>
      <c r="D52" s="73">
        <v>373.1</v>
      </c>
      <c r="E52" s="170">
        <f aca="true" t="shared" si="7" ref="E52:F54">C52*1.1023</f>
        <v>0.15432200000000001</v>
      </c>
      <c r="F52" s="73">
        <f t="shared" si="7"/>
        <v>411.26813000000004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0">
        <v>0.1</v>
      </c>
      <c r="D53" s="73">
        <v>365.5</v>
      </c>
      <c r="E53" s="170">
        <f t="shared" si="7"/>
        <v>0.11023000000000001</v>
      </c>
      <c r="F53" s="73">
        <f t="shared" si="7"/>
        <v>402.89065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0">
        <v>0.18</v>
      </c>
      <c r="D54" s="73">
        <v>361.6</v>
      </c>
      <c r="E54" s="170">
        <f t="shared" si="7"/>
        <v>0.198414</v>
      </c>
      <c r="F54" s="73">
        <f t="shared" si="7"/>
        <v>398.59168000000005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5" t="s">
        <v>18</v>
      </c>
      <c r="D56" s="176"/>
      <c r="E56" s="175" t="s">
        <v>19</v>
      </c>
      <c r="F56" s="17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0.101</v>
      </c>
      <c r="D57" s="68">
        <v>58.3</v>
      </c>
      <c r="E57" s="110">
        <f aca="true" t="shared" si="8" ref="E57:F59">C57/454*1000</f>
        <v>0.22246696035242294</v>
      </c>
      <c r="F57" s="68">
        <f t="shared" si="8"/>
        <v>128.41409691629954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0.112</v>
      </c>
      <c r="D58" s="68">
        <v>58.14</v>
      </c>
      <c r="E58" s="110">
        <f t="shared" si="8"/>
        <v>0.24669603524229078</v>
      </c>
      <c r="F58" s="68">
        <f t="shared" si="8"/>
        <v>128.06167400881057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0.105</v>
      </c>
      <c r="D59" s="68">
        <v>57.85</v>
      </c>
      <c r="E59" s="110">
        <f t="shared" si="8"/>
        <v>0.23127753303964757</v>
      </c>
      <c r="F59" s="68">
        <f t="shared" si="8"/>
        <v>127.4229074889868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5" t="s">
        <v>21</v>
      </c>
      <c r="D61" s="176"/>
      <c r="E61" s="175" t="s">
        <v>6</v>
      </c>
      <c r="F61" s="17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0.025</v>
      </c>
      <c r="D62" s="72">
        <v>14.5</v>
      </c>
      <c r="E62" s="110">
        <f aca="true" t="shared" si="9" ref="E62:F64">C62*22.026</f>
        <v>0.55065</v>
      </c>
      <c r="F62" s="68">
        <f t="shared" si="9"/>
        <v>319.377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70" t="s">
        <v>72</v>
      </c>
      <c r="D63" s="72">
        <v>14.815</v>
      </c>
      <c r="E63" s="170" t="s">
        <v>72</v>
      </c>
      <c r="F63" s="68">
        <f t="shared" si="9"/>
        <v>326.31519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0">
        <v>0.02</v>
      </c>
      <c r="D64" s="72">
        <v>14.91</v>
      </c>
      <c r="E64" s="170">
        <f t="shared" si="9"/>
        <v>0.44052</v>
      </c>
      <c r="F64" s="68">
        <f t="shared" si="9"/>
        <v>328.40766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5" t="s">
        <v>76</v>
      </c>
      <c r="D66" s="176"/>
      <c r="E66" s="175" t="s">
        <v>23</v>
      </c>
      <c r="F66" s="17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5" t="s">
        <v>25</v>
      </c>
      <c r="D71" s="176"/>
      <c r="E71" s="175" t="s">
        <v>26</v>
      </c>
      <c r="F71" s="17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3" t="s">
        <v>72</v>
      </c>
      <c r="D72" s="118" t="s">
        <v>72</v>
      </c>
      <c r="E72" s="173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3">
        <v>0.175</v>
      </c>
      <c r="D73" s="118">
        <v>1.15275</v>
      </c>
      <c r="E73" s="173">
        <f>C73/454*100</f>
        <v>0.038546255506607924</v>
      </c>
      <c r="F73" s="74">
        <f>D73/454*1000</f>
        <v>2.5390969162995596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3">
        <v>0.3225</v>
      </c>
      <c r="D74" s="118">
        <v>1.153</v>
      </c>
      <c r="E74" s="173">
        <f>C74/454*100</f>
        <v>0.0710352422907489</v>
      </c>
      <c r="F74" s="74">
        <f>D74/454*1000</f>
        <v>2.539647577092511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5" t="s">
        <v>25</v>
      </c>
      <c r="D76" s="176"/>
      <c r="E76" s="175" t="s">
        <v>28</v>
      </c>
      <c r="F76" s="17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1">
        <v>0.0019</v>
      </c>
      <c r="D77" s="119" t="s">
        <v>72</v>
      </c>
      <c r="E77" s="171">
        <f>C77/454*1000000</f>
        <v>4.185022026431718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1">
        <v>0.0016</v>
      </c>
      <c r="D78" s="119" t="s">
        <v>72</v>
      </c>
      <c r="E78" s="171">
        <f>C78/454*1000000</f>
        <v>3.524229074889868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1">
        <v>0.001</v>
      </c>
      <c r="D79" s="119" t="s">
        <v>72</v>
      </c>
      <c r="E79" s="171">
        <f>C79/454*1000000</f>
        <v>2.202643171806167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1.129</v>
      </c>
      <c r="F86" s="165">
        <v>0.0088</v>
      </c>
      <c r="G86" s="165">
        <v>1.3451</v>
      </c>
      <c r="H86" s="165">
        <v>1.0778</v>
      </c>
      <c r="I86" s="165">
        <v>0.7911</v>
      </c>
      <c r="J86" s="165">
        <v>0.7235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0.8857</v>
      </c>
      <c r="E87" s="165" t="s">
        <v>72</v>
      </c>
      <c r="F87" s="165">
        <v>0.0078</v>
      </c>
      <c r="G87" s="165">
        <v>1.1914</v>
      </c>
      <c r="H87" s="165">
        <v>0.9547</v>
      </c>
      <c r="I87" s="165">
        <v>0.7007</v>
      </c>
      <c r="J87" s="165">
        <v>0.6408</v>
      </c>
      <c r="K87" s="165">
        <v>0.1137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113.99</v>
      </c>
      <c r="E88" s="165">
        <v>128.6947</v>
      </c>
      <c r="F88" s="165" t="s">
        <v>72</v>
      </c>
      <c r="G88" s="165">
        <v>153.3279</v>
      </c>
      <c r="H88" s="165">
        <v>122.8605</v>
      </c>
      <c r="I88" s="165">
        <v>90.182</v>
      </c>
      <c r="J88" s="165">
        <v>82.4718</v>
      </c>
      <c r="K88" s="165">
        <v>14.6315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0.7434</v>
      </c>
      <c r="E89" s="165">
        <v>0.8393</v>
      </c>
      <c r="F89" s="165">
        <v>0.0065</v>
      </c>
      <c r="G89" s="165" t="s">
        <v>72</v>
      </c>
      <c r="H89" s="165">
        <v>0.8013</v>
      </c>
      <c r="I89" s="165">
        <v>0.5882</v>
      </c>
      <c r="J89" s="165">
        <v>0.5379</v>
      </c>
      <c r="K89" s="165">
        <v>0.0954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0.9278</v>
      </c>
      <c r="E90" s="165">
        <v>1.0475</v>
      </c>
      <c r="F90" s="165">
        <v>0.0081</v>
      </c>
      <c r="G90" s="165">
        <v>1.248</v>
      </c>
      <c r="H90" s="165" t="s">
        <v>72</v>
      </c>
      <c r="I90" s="165">
        <v>0.734</v>
      </c>
      <c r="J90" s="165">
        <v>0.6713</v>
      </c>
      <c r="K90" s="165">
        <v>0.1191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1.264</v>
      </c>
      <c r="E91" s="165">
        <v>1.4271</v>
      </c>
      <c r="F91" s="165">
        <v>0.0111</v>
      </c>
      <c r="G91" s="165">
        <v>1.7002</v>
      </c>
      <c r="H91" s="165">
        <v>1.3624</v>
      </c>
      <c r="I91" s="165" t="s">
        <v>72</v>
      </c>
      <c r="J91" s="165">
        <v>0.9145</v>
      </c>
      <c r="K91" s="165">
        <v>0.1622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1.3822</v>
      </c>
      <c r="E92" s="165">
        <v>1.5605</v>
      </c>
      <c r="F92" s="165">
        <v>0.0121</v>
      </c>
      <c r="G92" s="165">
        <v>1.8592</v>
      </c>
      <c r="H92" s="165">
        <v>1.4897</v>
      </c>
      <c r="I92" s="165">
        <v>1.0935</v>
      </c>
      <c r="J92" s="165" t="s">
        <v>72</v>
      </c>
      <c r="K92" s="165">
        <v>0.1774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7.7907</v>
      </c>
      <c r="E93" s="165">
        <v>8.7957</v>
      </c>
      <c r="F93" s="165">
        <v>0.0683</v>
      </c>
      <c r="G93" s="165">
        <v>10.4793</v>
      </c>
      <c r="H93" s="165">
        <v>8.397</v>
      </c>
      <c r="I93" s="165">
        <v>6.1635</v>
      </c>
      <c r="J93" s="165">
        <v>5.6366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0.007770327760195252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3"/>
      <c r="D123" s="194"/>
      <c r="E123" s="194"/>
      <c r="F123" s="184"/>
      <c r="G123" s="112"/>
      <c r="H123" s="112"/>
    </row>
    <row r="124" spans="2:8" ht="1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1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92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93"/>
      <c r="C127" s="181"/>
      <c r="D127" s="182"/>
      <c r="E127" s="181"/>
      <c r="F127" s="182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6" t="s">
        <v>86</v>
      </c>
      <c r="D4" s="197"/>
      <c r="E4" s="197"/>
      <c r="F4" s="19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7" t="s">
        <v>5</v>
      </c>
      <c r="D6" s="178"/>
      <c r="E6" s="177" t="s">
        <v>6</v>
      </c>
      <c r="F6" s="178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7" t="s">
        <v>7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5" t="s">
        <v>78</v>
      </c>
      <c r="D16" s="185"/>
      <c r="E16" s="177" t="s">
        <v>6</v>
      </c>
      <c r="F16" s="178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7" t="s">
        <v>5</v>
      </c>
      <c r="D21" s="178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77" t="s">
        <v>10</v>
      </c>
      <c r="F26" s="178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5" t="s">
        <v>5</v>
      </c>
      <c r="D36" s="176"/>
      <c r="E36" s="175" t="s">
        <v>6</v>
      </c>
      <c r="F36" s="17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5" t="s">
        <v>5</v>
      </c>
      <c r="D41" s="176"/>
      <c r="E41" s="175" t="s">
        <v>6</v>
      </c>
      <c r="F41" s="17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5" t="s">
        <v>73</v>
      </c>
      <c r="D46" s="185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5" t="s">
        <v>16</v>
      </c>
      <c r="D51" s="176"/>
      <c r="E51" s="175" t="s">
        <v>6</v>
      </c>
      <c r="F51" s="176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5" t="s">
        <v>18</v>
      </c>
      <c r="D56" s="176"/>
      <c r="E56" s="175" t="s">
        <v>19</v>
      </c>
      <c r="F56" s="17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5" t="s">
        <v>21</v>
      </c>
      <c r="D61" s="176"/>
      <c r="E61" s="175" t="s">
        <v>6</v>
      </c>
      <c r="F61" s="17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5" t="s">
        <v>76</v>
      </c>
      <c r="D66" s="176"/>
      <c r="E66" s="175" t="s">
        <v>23</v>
      </c>
      <c r="F66" s="17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5" t="s">
        <v>25</v>
      </c>
      <c r="D71" s="176"/>
      <c r="E71" s="175" t="s">
        <v>26</v>
      </c>
      <c r="F71" s="17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5" t="s">
        <v>25</v>
      </c>
      <c r="D76" s="195"/>
      <c r="E76" s="175" t="s">
        <v>28</v>
      </c>
      <c r="F76" s="17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3"/>
      <c r="D123" s="194"/>
      <c r="E123" s="194"/>
      <c r="F123" s="184"/>
      <c r="G123" s="112"/>
      <c r="H123" s="112"/>
    </row>
    <row r="124" spans="2:8" ht="30.7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30.7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92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93"/>
      <c r="C127" s="181"/>
      <c r="D127" s="182"/>
      <c r="E127" s="181"/>
      <c r="F127" s="182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2021-11-21T08:24:40Z</dcterms:modified>
  <cp:category/>
  <cp:version/>
  <cp:contentType/>
  <cp:contentStatus/>
</cp:coreProperties>
</file>