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<sst xmlns="http://schemas.openxmlformats.org/spreadsheetml/2006/main" count="172" uniqueCount="104">
  <si>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</si>
  <si>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</si>
  <si>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</si>
  <si>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</si>
  <si>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</si>
  <si>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</si>
  <si>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</si>
  <si>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</si>
  <si>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</si>
  <si>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</si>
  <si>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</si>
  <si>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</si>
  <si>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</si>
  <si>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</si>
  <si>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</si>
  <si>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</si>
  <si>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</si>
  <si>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</si>
  <si>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</si>
  <si>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</si>
  <si>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</si>
  <si>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</si>
  <si>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</si>
  <si>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</si>
  <si>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</si>
  <si>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</si>
  <si>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</si>
  <si>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</si>
  <si>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</si>
  <si>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</si>
  <si>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</si>
  <si>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</si>
  <si>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</si>
  <si>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</si>
  <si>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</si>
  <si>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</si>
  <si>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</si>
  <si>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</si>
  <si>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</si>
  <si>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</si>
  <si>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</si>
  <si>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</si>
  <si>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</si>
  <si>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</si>
  <si>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</si>
  <si>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</si>
  <si>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</si>
  <si>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</si>
  <si>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</si>
  <si>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</si>
  <si>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</si>
  <si>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</si>
  <si>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</si>
  <si>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</si>
  <si>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</si>
  <si>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</si>
  <si>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</si>
  <si>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</si>
  <si>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</si>
  <si>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</si>
  <si>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</si>
  <si>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</si>
  <si>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</si>
  <si>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</si>
  <si>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</si>
  <si>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</si>
  <si>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</si>
  <si>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</si>
  <si>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</si>
  <si>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</si>
  <si>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</si>
  <si>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</si>
  <si>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</si>
  <si>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</si>
  <si>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</si>
  <si>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</si>
  <si>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</si>
  <si>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</si>
  <si>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</si>
  <si>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</si>
  <si>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</si>
  <si>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</si>
  <si>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</si>
  <si>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</si>
  <si>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</si>
  <si>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</si>
  <si>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</si>
  <si>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</si>
  <si>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</si>
  <si>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</si>
  <si>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</si>
  <si>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</si>
  <si>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</si>
  <si>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</si>
  <si>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</si>
  <si>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</si>
  <si>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</si>
  <si>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</si>
  <si>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</si>
  <si>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</si>
  <si>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</si>
  <si>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Euronext -Червень 20 (€/МT)</t>
  </si>
  <si>
    <t>CME -Лютий'20</t>
  </si>
  <si>
    <t>19 листопада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</si>
</sst>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76" fillId="0" borderId="17" xfId="0" applyNumberFormat="1" applyFont="1" applyFill="1" applyBorder="1" applyAlignment="1">
      <alignment horizontal="center" vertical="top" wrapText="1"/>
    </xf>
    <xf numFmtId="190" fontId="76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D75" sqref="D7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7" t="s">
        <v>103</v>
      </c>
      <c r="D4" s="158"/>
      <c r="E4" s="158"/>
      <c r="F4" s="15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1" t="s">
        <v>5</v>
      </c>
      <c r="D6" s="152"/>
      <c r="E6" s="151" t="s">
        <v>6</v>
      </c>
      <c r="F6" s="152"/>
      <c r="G6"/>
      <c r="H6"/>
      <c r="I6"/>
    </row>
    <row r="7" spans="2:6" s="6" customFormat="1" ht="15">
      <c r="B7" s="24" t="s">
        <v>81</v>
      </c>
      <c r="C7" s="115">
        <v>0.022</v>
      </c>
      <c r="D7" s="14">
        <v>3.696</v>
      </c>
      <c r="E7" s="115">
        <f>C7*39.3683</f>
        <v>0.8661026</v>
      </c>
      <c r="F7" s="13">
        <f aca="true" t="shared" si="0" ref="E7:F9">D7*39.3683</f>
        <v>145.5052368</v>
      </c>
    </row>
    <row r="8" spans="2:6" s="6" customFormat="1" ht="15">
      <c r="B8" s="24" t="s">
        <v>78</v>
      </c>
      <c r="C8" s="115">
        <v>0.034</v>
      </c>
      <c r="D8" s="14">
        <v>3.8</v>
      </c>
      <c r="E8" s="115">
        <f t="shared" si="0"/>
        <v>1.3385222</v>
      </c>
      <c r="F8" s="13">
        <f t="shared" si="0"/>
        <v>149.59954</v>
      </c>
    </row>
    <row r="9" spans="2:17" s="6" customFormat="1" ht="15">
      <c r="B9" s="24" t="s">
        <v>92</v>
      </c>
      <c r="C9" s="115">
        <v>0.036</v>
      </c>
      <c r="D9" s="14">
        <v>3.83</v>
      </c>
      <c r="E9" s="115">
        <f t="shared" si="0"/>
        <v>1.4172587999999997</v>
      </c>
      <c r="F9" s="13">
        <f t="shared" si="0"/>
        <v>150.780589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16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1" t="s">
        <v>7</v>
      </c>
      <c r="D11" s="152"/>
      <c r="E11" s="151" t="s">
        <v>6</v>
      </c>
      <c r="F11" s="15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14">
        <v>0.31</v>
      </c>
      <c r="D12" s="13">
        <v>163.5</v>
      </c>
      <c r="E12" s="114">
        <f>C12/$D$86</f>
        <v>0.342844503428445</v>
      </c>
      <c r="F12" s="71">
        <f aca="true" t="shared" si="1" ref="E12:F14">D12/$D$86</f>
        <v>180.82282680822826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14">
        <v>0.15</v>
      </c>
      <c r="D13" s="13">
        <v>166.75</v>
      </c>
      <c r="E13" s="114">
        <f t="shared" si="1"/>
        <v>0.16589250165892502</v>
      </c>
      <c r="F13" s="71">
        <f t="shared" si="1"/>
        <v>184.41716434417165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101</v>
      </c>
      <c r="C14" s="128">
        <v>0.15</v>
      </c>
      <c r="D14" s="13">
        <v>171</v>
      </c>
      <c r="E14" s="128">
        <f t="shared" si="1"/>
        <v>0.16589250165892502</v>
      </c>
      <c r="F14" s="71">
        <f t="shared" si="1"/>
        <v>189.1174518911745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14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4" t="s">
        <v>74</v>
      </c>
      <c r="D16" s="154"/>
      <c r="E16" s="151" t="s">
        <v>6</v>
      </c>
      <c r="F16" s="15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38">
        <v>50</v>
      </c>
      <c r="D17" s="87">
        <v>22270</v>
      </c>
      <c r="E17" s="128">
        <f aca="true" t="shared" si="2" ref="E17:F19">C17/$D$87</f>
        <v>0.4609569466211856</v>
      </c>
      <c r="F17" s="71">
        <f t="shared" si="2"/>
        <v>205.31022402507605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93</v>
      </c>
      <c r="C18" s="138">
        <v>30</v>
      </c>
      <c r="D18" s="87">
        <v>24430</v>
      </c>
      <c r="E18" s="128">
        <f t="shared" si="2"/>
        <v>0.27657416797271134</v>
      </c>
      <c r="F18" s="71">
        <f t="shared" si="2"/>
        <v>225.22356411911127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27">
        <v>0</v>
      </c>
      <c r="D19" s="87" t="s">
        <v>72</v>
      </c>
      <c r="E19" s="130">
        <f t="shared" si="2"/>
        <v>0</v>
      </c>
      <c r="F19" s="71" t="s">
        <v>72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1" t="s">
        <v>5</v>
      </c>
      <c r="D21" s="152"/>
      <c r="E21" s="154" t="s">
        <v>6</v>
      </c>
      <c r="F21" s="154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5">
        <v>0.046</v>
      </c>
      <c r="D22" s="14">
        <v>5.114</v>
      </c>
      <c r="E22" s="115">
        <f aca="true" t="shared" si="3" ref="E22:F24">C22*36.7437</f>
        <v>1.6902101999999999</v>
      </c>
      <c r="F22" s="13">
        <f t="shared" si="3"/>
        <v>187.9072818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78</v>
      </c>
      <c r="C23" s="115">
        <v>0.044</v>
      </c>
      <c r="D23" s="14">
        <v>5.152</v>
      </c>
      <c r="E23" s="115">
        <f t="shared" si="3"/>
        <v>1.6167227999999998</v>
      </c>
      <c r="F23" s="13">
        <f t="shared" si="3"/>
        <v>189.3035424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92</v>
      </c>
      <c r="C24" s="115">
        <v>0.044</v>
      </c>
      <c r="D24" s="75">
        <v>5.182</v>
      </c>
      <c r="E24" s="115">
        <f t="shared" si="3"/>
        <v>1.6167227999999998</v>
      </c>
      <c r="F24" s="13">
        <f t="shared" si="3"/>
        <v>190.4058534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5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4" t="s">
        <v>9</v>
      </c>
      <c r="D26" s="154"/>
      <c r="E26" s="151" t="s">
        <v>10</v>
      </c>
      <c r="F26" s="15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89</v>
      </c>
      <c r="C27" s="114">
        <v>1.4</v>
      </c>
      <c r="D27" s="71">
        <v>180.5</v>
      </c>
      <c r="E27" s="114">
        <f aca="true" t="shared" si="4" ref="E27:F29">C27/$D$86</f>
        <v>1.5483300154833</v>
      </c>
      <c r="F27" s="71">
        <f t="shared" si="4"/>
        <v>199.62397699623978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14">
        <v>0.98</v>
      </c>
      <c r="D28" s="13">
        <v>180.75</v>
      </c>
      <c r="E28" s="114">
        <f>C28/$D$86</f>
        <v>1.08383101083831</v>
      </c>
      <c r="F28" s="71">
        <f t="shared" si="4"/>
        <v>199.90046449900464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90</v>
      </c>
      <c r="C29" s="114">
        <v>0.69</v>
      </c>
      <c r="D29" s="13">
        <v>181.75</v>
      </c>
      <c r="E29" s="114">
        <f t="shared" si="4"/>
        <v>0.763105507631055</v>
      </c>
      <c r="F29" s="71">
        <f t="shared" si="4"/>
        <v>201.00641451006413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4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4" t="s">
        <v>12</v>
      </c>
      <c r="D31" s="154"/>
      <c r="E31" s="154" t="s">
        <v>10</v>
      </c>
      <c r="F31" s="15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4">
        <v>0.38</v>
      </c>
      <c r="D32" s="13">
        <v>391.5</v>
      </c>
      <c r="E32" s="114">
        <f>C32/$D$86</f>
        <v>0.42026100420261003</v>
      </c>
      <c r="F32" s="71">
        <f aca="true" t="shared" si="5" ref="E32:F34">D32/$D$86</f>
        <v>432.9794293297943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14">
        <v>0.26</v>
      </c>
      <c r="D33" s="13">
        <v>387.75</v>
      </c>
      <c r="E33" s="114">
        <f t="shared" si="5"/>
        <v>0.28754700287547</v>
      </c>
      <c r="F33" s="71">
        <f>D33/$D$86</f>
        <v>428.8321167883212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100</v>
      </c>
      <c r="C34" s="114">
        <v>0.07</v>
      </c>
      <c r="D34" s="13">
        <v>375</v>
      </c>
      <c r="E34" s="114">
        <f t="shared" si="5"/>
        <v>0.07741650077416501</v>
      </c>
      <c r="F34" s="71">
        <f t="shared" si="5"/>
        <v>414.73125414731254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9" t="s">
        <v>5</v>
      </c>
      <c r="D36" s="150"/>
      <c r="E36" s="149" t="s">
        <v>6</v>
      </c>
      <c r="F36" s="150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5">
        <v>0.042</v>
      </c>
      <c r="D37" s="75">
        <v>3.054</v>
      </c>
      <c r="E37" s="115">
        <f aca="true" t="shared" si="6" ref="E37:F39">C37*58.0164</f>
        <v>2.4366888</v>
      </c>
      <c r="F37" s="71">
        <f t="shared" si="6"/>
        <v>177.1820856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78</v>
      </c>
      <c r="C38" s="115">
        <v>0.062</v>
      </c>
      <c r="D38" s="75">
        <v>3.066</v>
      </c>
      <c r="E38" s="115">
        <f t="shared" si="6"/>
        <v>3.5970168</v>
      </c>
      <c r="F38" s="71">
        <f t="shared" si="6"/>
        <v>177.8782824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92</v>
      </c>
      <c r="C39" s="115">
        <v>0.052</v>
      </c>
      <c r="D39" s="75">
        <v>3.04</v>
      </c>
      <c r="E39" s="115">
        <f t="shared" si="6"/>
        <v>3.0168527999999997</v>
      </c>
      <c r="F39" s="71">
        <f t="shared" si="6"/>
        <v>176.369856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9" t="s">
        <v>5</v>
      </c>
      <c r="D41" s="150"/>
      <c r="E41" s="149" t="s">
        <v>6</v>
      </c>
      <c r="F41" s="150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5">
        <v>0.012</v>
      </c>
      <c r="D42" s="75">
        <v>9.11</v>
      </c>
      <c r="E42" s="115">
        <f>C42*36.7437</f>
        <v>0.4409244</v>
      </c>
      <c r="F42" s="71">
        <f aca="true" t="shared" si="7" ref="E42:F44">D42*36.7437</f>
        <v>334.73510699999997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78</v>
      </c>
      <c r="C43" s="115">
        <v>0.014</v>
      </c>
      <c r="D43" s="75">
        <v>9.246</v>
      </c>
      <c r="E43" s="115">
        <f t="shared" si="7"/>
        <v>0.5144118</v>
      </c>
      <c r="F43" s="71">
        <f t="shared" si="7"/>
        <v>339.7322502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92</v>
      </c>
      <c r="C44" s="115">
        <v>0.016</v>
      </c>
      <c r="D44" s="75">
        <v>9.364</v>
      </c>
      <c r="E44" s="115">
        <f t="shared" si="7"/>
        <v>0.5878992</v>
      </c>
      <c r="F44" s="71">
        <f t="shared" si="7"/>
        <v>344.0680068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5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4" t="s">
        <v>73</v>
      </c>
      <c r="D46" s="154"/>
      <c r="E46" s="151" t="s">
        <v>6</v>
      </c>
      <c r="F46" s="152"/>
      <c r="G46" s="23"/>
      <c r="H46" s="23"/>
      <c r="I46" s="23"/>
      <c r="K46" s="23"/>
      <c r="L46" s="23"/>
      <c r="M46" s="23"/>
    </row>
    <row r="47" spans="2:13" s="6" customFormat="1" ht="15">
      <c r="B47" s="24" t="s">
        <v>94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2" customFormat="1" ht="15">
      <c r="B52" s="24" t="s">
        <v>81</v>
      </c>
      <c r="C52" s="115">
        <v>0.8</v>
      </c>
      <c r="D52" s="76">
        <v>301.8</v>
      </c>
      <c r="E52" s="115">
        <f>C52*1.1023</f>
        <v>0.8818400000000001</v>
      </c>
      <c r="F52" s="76">
        <f aca="true" t="shared" si="8" ref="E52:F54">D52*1.1023</f>
        <v>332.67414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86</v>
      </c>
      <c r="C53" s="115">
        <v>0.4</v>
      </c>
      <c r="D53" s="76">
        <v>304.5</v>
      </c>
      <c r="E53" s="115">
        <f t="shared" si="8"/>
        <v>0.44092000000000003</v>
      </c>
      <c r="F53" s="76">
        <f t="shared" si="8"/>
        <v>335.65035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78</v>
      </c>
      <c r="C54" s="160">
        <v>0</v>
      </c>
      <c r="D54" s="76">
        <v>306.8</v>
      </c>
      <c r="E54" s="160">
        <f>C54*1.1023</f>
        <v>0</v>
      </c>
      <c r="F54" s="76">
        <f t="shared" si="8"/>
        <v>338.18564000000003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2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9" t="s">
        <v>18</v>
      </c>
      <c r="D56" s="150"/>
      <c r="E56" s="149" t="s">
        <v>19</v>
      </c>
      <c r="F56" s="150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14">
        <v>0.32</v>
      </c>
      <c r="D57" s="71">
        <v>31.18</v>
      </c>
      <c r="E57" s="114">
        <f>C57/454*1000</f>
        <v>0.7048458149779736</v>
      </c>
      <c r="F57" s="71">
        <f aca="true" t="shared" si="9" ref="E57:F59">D57/454*1000</f>
        <v>68.6784140969163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86</v>
      </c>
      <c r="C58" s="114">
        <v>0.34</v>
      </c>
      <c r="D58" s="71">
        <v>31.17</v>
      </c>
      <c r="E58" s="114">
        <f t="shared" si="9"/>
        <v>0.748898678414097</v>
      </c>
      <c r="F58" s="71">
        <f t="shared" si="9"/>
        <v>68.65638766519824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78</v>
      </c>
      <c r="C59" s="114">
        <v>0.33</v>
      </c>
      <c r="D59" s="71">
        <v>31.43</v>
      </c>
      <c r="E59" s="114">
        <f t="shared" si="9"/>
        <v>0.7268722466960352</v>
      </c>
      <c r="F59" s="71">
        <f t="shared" si="9"/>
        <v>69.22907488986785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14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9" t="s">
        <v>21</v>
      </c>
      <c r="D61" s="150"/>
      <c r="E61" s="149" t="s">
        <v>6</v>
      </c>
      <c r="F61" s="150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60">
        <v>0</v>
      </c>
      <c r="D62" s="75">
        <v>12.09</v>
      </c>
      <c r="E62" s="160">
        <f aca="true" t="shared" si="10" ref="E62:F64">C62*22.026</f>
        <v>0</v>
      </c>
      <c r="F62" s="71">
        <f t="shared" si="10"/>
        <v>266.29434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78</v>
      </c>
      <c r="C63" s="160">
        <v>0</v>
      </c>
      <c r="D63" s="75">
        <v>12.285</v>
      </c>
      <c r="E63" s="160">
        <f t="shared" si="10"/>
        <v>0</v>
      </c>
      <c r="F63" s="71">
        <f t="shared" si="10"/>
        <v>270.58941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92</v>
      </c>
      <c r="C64" s="115">
        <v>0.005</v>
      </c>
      <c r="D64" s="75">
        <v>12.47</v>
      </c>
      <c r="E64" s="115">
        <f t="shared" si="10"/>
        <v>0.11013</v>
      </c>
      <c r="F64" s="71">
        <f t="shared" si="10"/>
        <v>274.66422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9" t="s">
        <v>77</v>
      </c>
      <c r="D66" s="150"/>
      <c r="E66" s="149" t="s">
        <v>23</v>
      </c>
      <c r="F66" s="150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91</v>
      </c>
      <c r="C67" s="113">
        <v>0.01</v>
      </c>
      <c r="D67" s="75">
        <v>1.414</v>
      </c>
      <c r="E67" s="113">
        <f aca="true" t="shared" si="11" ref="E67:F69">C67/3.785</f>
        <v>0.002642007926023778</v>
      </c>
      <c r="F67" s="71">
        <f t="shared" si="11"/>
        <v>0.3735799207397622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97</v>
      </c>
      <c r="C68" s="113">
        <v>0.012</v>
      </c>
      <c r="D68" s="75">
        <v>1.381</v>
      </c>
      <c r="E68" s="113">
        <f t="shared" si="11"/>
        <v>0.003170409511228534</v>
      </c>
      <c r="F68" s="71">
        <f t="shared" si="11"/>
        <v>0.3648612945838837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102</v>
      </c>
      <c r="C69" s="113">
        <v>0.012</v>
      </c>
      <c r="D69" s="75" t="s">
        <v>72</v>
      </c>
      <c r="E69" s="113">
        <f t="shared" si="11"/>
        <v>0.003170409511228534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5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9" t="s">
        <v>25</v>
      </c>
      <c r="D71" s="150"/>
      <c r="E71" s="149" t="s">
        <v>26</v>
      </c>
      <c r="F71" s="150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82</v>
      </c>
      <c r="C72" s="137">
        <v>0.0015</v>
      </c>
      <c r="D72" s="123">
        <v>1.15125</v>
      </c>
      <c r="E72" s="137">
        <f>C72/454*100</f>
        <v>0.0003303964757709251</v>
      </c>
      <c r="F72" s="77">
        <f>D72/454*1000</f>
        <v>2.5357929515418505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91</v>
      </c>
      <c r="C73" s="137">
        <v>0.0075</v>
      </c>
      <c r="D73" s="123">
        <v>1.20625</v>
      </c>
      <c r="E73" s="137">
        <f>C73/454*100</f>
        <v>0.0016519823788546254</v>
      </c>
      <c r="F73" s="77">
        <f>D73/454*1000</f>
        <v>2.6569383259911894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97</v>
      </c>
      <c r="C74" s="137">
        <v>0.017</v>
      </c>
      <c r="D74" s="123">
        <v>1.243</v>
      </c>
      <c r="E74" s="137">
        <f>C74/454*100</f>
        <v>0.0037444933920704844</v>
      </c>
      <c r="F74" s="77">
        <f>D74/454*1000</f>
        <v>2.737885462555066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6" t="s">
        <v>25</v>
      </c>
      <c r="D76" s="156"/>
      <c r="E76" s="149" t="s">
        <v>28</v>
      </c>
      <c r="F76" s="150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2">
        <v>0.0007</v>
      </c>
      <c r="D77" s="124">
        <v>0.1271</v>
      </c>
      <c r="E77" s="132">
        <f>C77/454*1000000</f>
        <v>1.5418502202643172</v>
      </c>
      <c r="F77" s="71">
        <f>D77/454*1000000</f>
        <v>279.95594713656385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85</v>
      </c>
      <c r="C78" s="132">
        <v>0.0006</v>
      </c>
      <c r="D78" s="124" t="s">
        <v>72</v>
      </c>
      <c r="E78" s="132">
        <f>C78/454*1000000</f>
        <v>1.3215859030837005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32">
        <v>0.0003</v>
      </c>
      <c r="D79" s="124" t="s">
        <v>72</v>
      </c>
      <c r="E79" s="132">
        <f>C79/454*1000000</f>
        <v>0.6607929515418502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2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1.1059</v>
      </c>
      <c r="F85" s="135">
        <v>0.0092</v>
      </c>
      <c r="G85" s="135">
        <v>1.2901</v>
      </c>
      <c r="H85" s="135">
        <v>1.0074</v>
      </c>
      <c r="I85" s="135">
        <v>0.7519</v>
      </c>
      <c r="J85" s="135">
        <v>0.6816</v>
      </c>
      <c r="K85" s="135">
        <v>0.1278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0.9042</v>
      </c>
      <c r="E86" s="135" t="s">
        <v>72</v>
      </c>
      <c r="F86" s="135">
        <v>0.0083</v>
      </c>
      <c r="G86" s="135">
        <v>1.1666</v>
      </c>
      <c r="H86" s="135">
        <v>0.9109</v>
      </c>
      <c r="I86" s="135">
        <v>0.6799</v>
      </c>
      <c r="J86" s="135">
        <v>0.6163</v>
      </c>
      <c r="K86" s="135">
        <v>0.1155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108.47</v>
      </c>
      <c r="E87" s="135">
        <v>119.957</v>
      </c>
      <c r="F87" s="135" t="s">
        <v>72</v>
      </c>
      <c r="G87" s="135">
        <v>139.9371</v>
      </c>
      <c r="H87" s="135">
        <v>109.2677</v>
      </c>
      <c r="I87" s="135">
        <v>81.5564</v>
      </c>
      <c r="J87" s="135">
        <v>73.9332</v>
      </c>
      <c r="K87" s="135">
        <v>13.86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0.7751</v>
      </c>
      <c r="E88" s="135">
        <v>0.8572</v>
      </c>
      <c r="F88" s="135">
        <v>0.0071</v>
      </c>
      <c r="G88" s="135" t="s">
        <v>72</v>
      </c>
      <c r="H88" s="135">
        <v>0.7808</v>
      </c>
      <c r="I88" s="135">
        <v>0.5828</v>
      </c>
      <c r="J88" s="135">
        <v>0.5283</v>
      </c>
      <c r="K88" s="135">
        <v>0.099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0.9927</v>
      </c>
      <c r="E89" s="135">
        <v>1.0978</v>
      </c>
      <c r="F89" s="135">
        <v>0.0092</v>
      </c>
      <c r="G89" s="135">
        <v>1.2807</v>
      </c>
      <c r="H89" s="135" t="s">
        <v>72</v>
      </c>
      <c r="I89" s="135">
        <v>0.7464</v>
      </c>
      <c r="J89" s="135">
        <v>0.6766</v>
      </c>
      <c r="K89" s="135">
        <v>0.1268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1.33</v>
      </c>
      <c r="E90" s="135">
        <v>1.4708</v>
      </c>
      <c r="F90" s="135">
        <v>0.0123</v>
      </c>
      <c r="G90" s="135">
        <v>1.7158</v>
      </c>
      <c r="H90" s="135">
        <v>1.3398</v>
      </c>
      <c r="I90" s="135" t="s">
        <v>72</v>
      </c>
      <c r="J90" s="135">
        <v>0.9065</v>
      </c>
      <c r="K90" s="135">
        <v>0.1699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1.4671</v>
      </c>
      <c r="E91" s="135">
        <v>1.6225</v>
      </c>
      <c r="F91" s="135">
        <v>0.0135</v>
      </c>
      <c r="G91" s="135">
        <v>1.8928</v>
      </c>
      <c r="H91" s="135">
        <v>1.4779</v>
      </c>
      <c r="I91" s="135">
        <v>1.1031</v>
      </c>
      <c r="J91" s="135" t="s">
        <v>72</v>
      </c>
      <c r="K91" s="135">
        <v>0.1875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7.8261</v>
      </c>
      <c r="E92" s="135">
        <v>8.6549</v>
      </c>
      <c r="F92" s="135">
        <v>0.0722</v>
      </c>
      <c r="G92" s="135">
        <v>10.0965</v>
      </c>
      <c r="H92" s="135">
        <v>7.8837</v>
      </c>
      <c r="I92" s="135">
        <v>5.8843</v>
      </c>
      <c r="J92" s="135">
        <v>5.3343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0.9042408897730354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54</v>
      </c>
      <c r="C114" s="153"/>
      <c r="D114" s="153"/>
      <c r="E114" s="153"/>
      <c r="F114" s="153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39" t="s">
        <v>55</v>
      </c>
      <c r="C115" s="139"/>
      <c r="D115" s="139"/>
      <c r="E115" s="139"/>
      <c r="F115" s="139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39" t="s">
        <v>56</v>
      </c>
      <c r="C116" s="139"/>
      <c r="D116" s="139"/>
      <c r="E116" s="139"/>
      <c r="F116" s="139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39" t="s">
        <v>57</v>
      </c>
      <c r="C117" s="139"/>
      <c r="D117" s="139"/>
      <c r="E117" s="139"/>
      <c r="F117" s="139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39" t="s">
        <v>58</v>
      </c>
      <c r="C118" s="139"/>
      <c r="D118" s="139"/>
      <c r="E118" s="139"/>
      <c r="F118" s="139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39" t="s">
        <v>59</v>
      </c>
      <c r="C119" s="139"/>
      <c r="D119" s="139"/>
      <c r="E119" s="139"/>
      <c r="F119" s="139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39" t="s">
        <v>60</v>
      </c>
      <c r="C120" s="139"/>
      <c r="D120" s="139"/>
      <c r="E120" s="139"/>
      <c r="F120" s="139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5" t="s">
        <v>61</v>
      </c>
      <c r="C121" s="155"/>
      <c r="D121" s="155"/>
      <c r="E121" s="155"/>
      <c r="F121" s="155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46"/>
      <c r="D123" s="148"/>
      <c r="E123" s="148"/>
      <c r="F123" s="147"/>
      <c r="G123" s="117"/>
      <c r="H123" s="117"/>
    </row>
    <row r="124" spans="2:8" ht="30.75" customHeight="1">
      <c r="B124" s="32" t="s">
        <v>63</v>
      </c>
      <c r="C124" s="146" t="s">
        <v>64</v>
      </c>
      <c r="D124" s="147"/>
      <c r="E124" s="146" t="s">
        <v>65</v>
      </c>
      <c r="F124" s="147"/>
      <c r="G124" s="117"/>
      <c r="H124" s="117"/>
    </row>
    <row r="125" spans="2:8" ht="30.75" customHeight="1">
      <c r="B125" s="32" t="s">
        <v>66</v>
      </c>
      <c r="C125" s="146" t="s">
        <v>67</v>
      </c>
      <c r="D125" s="147"/>
      <c r="E125" s="146" t="s">
        <v>68</v>
      </c>
      <c r="F125" s="147"/>
      <c r="G125" s="117"/>
      <c r="H125" s="117"/>
    </row>
    <row r="126" spans="2:8" ht="15" customHeight="1">
      <c r="B126" s="140" t="s">
        <v>69</v>
      </c>
      <c r="C126" s="142" t="s">
        <v>70</v>
      </c>
      <c r="D126" s="143"/>
      <c r="E126" s="142" t="s">
        <v>71</v>
      </c>
      <c r="F126" s="143"/>
      <c r="G126" s="117"/>
      <c r="H126" s="117"/>
    </row>
    <row r="127" spans="2:8" ht="15" customHeight="1">
      <c r="B127" s="141"/>
      <c r="C127" s="144"/>
      <c r="D127" s="145"/>
      <c r="E127" s="144"/>
      <c r="F127" s="145"/>
      <c r="G127" s="117"/>
      <c r="H127" s="117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2019-11-20T13:23:27Z</dcterms:modified>
  <cp:category/>
  <cp:version/>
  <cp:contentType/>
  <cp:contentStatus/>
</cp:coreProperties>
</file>