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<sst xmlns="http://schemas.openxmlformats.org/spreadsheetml/2006/main" count="145" uniqueCount="105">
  <si>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</si>
  <si>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</si>
  <si>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</si>
  <si>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</si>
  <si>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</si>
  <si>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</si>
  <si>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</si>
  <si>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</si>
  <si>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</si>
  <si>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</si>
  <si>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</si>
  <si>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</si>
  <si>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</si>
  <si>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</si>
  <si>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</si>
  <si>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</si>
  <si>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</si>
  <si>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</si>
  <si>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</si>
  <si>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</si>
  <si>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</si>
  <si>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</si>
  <si>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</si>
  <si>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</si>
  <si>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</si>
  <si>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</si>
  <si>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</si>
  <si>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</si>
  <si>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</si>
  <si>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</si>
  <si>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</si>
  <si>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</si>
  <si>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</si>
  <si>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</si>
  <si>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</si>
  <si>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</si>
  <si>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</si>
  <si>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</si>
  <si>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</si>
  <si>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</si>
  <si>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</si>
  <si>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</si>
  <si>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</si>
  <si>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</si>
  <si>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</si>
  <si>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</si>
  <si>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</si>
  <si>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</si>
  <si>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</si>
  <si>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</si>
  <si>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</si>
  <si>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</si>
  <si>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</si>
  <si>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</si>
  <si>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</si>
  <si>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</si>
  <si>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</si>
  <si>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</si>
  <si>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</si>
  <si>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</si>
  <si>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</si>
  <si>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</si>
  <si>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</si>
  <si>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</si>
  <si>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</si>
  <si>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</si>
  <si>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</si>
  <si>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</si>
  <si>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</si>
  <si>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</si>
  <si>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</si>
  <si>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</si>
  <si>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</si>
  <si>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</si>
  <si>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</si>
  <si>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</si>
  <si>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</si>
  <si>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</si>
  <si>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</si>
  <si>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</si>
  <si>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</si>
  <si>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</si>
  <si>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</si>
  <si>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</si>
  <si>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</si>
  <si>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</si>
  <si>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</si>
  <si>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</si>
  <si>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</si>
  <si>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</si>
  <si>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</si>
  <si>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</si>
  <si>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</si>
  <si>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</si>
  <si>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</si>
  <si>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</si>
  <si>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</si>
  <si>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</si>
  <si>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</si>
  <si>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</si>
  <si>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</si>
  <si>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Euronext - Січень'15 (€/МT)</t>
  </si>
  <si>
    <t>Euronext - Травень '15 (€/МT)</t>
  </si>
  <si>
    <t>Euronext - Червень'15 (€/МT)</t>
  </si>
  <si>
    <t>19 Листопада 2014 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</si>
</sst>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3" fontId="81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2" fontId="8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63">
      <selection activeCell="C71" sqref="C7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29" t="s">
        <v>104</v>
      </c>
      <c r="D4" s="130"/>
      <c r="E4" s="130"/>
      <c r="F4" s="131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9"/>
      <c r="I6"/>
    </row>
    <row r="7" spans="2:8" s="6" customFormat="1" ht="15">
      <c r="B7" s="89" t="s">
        <v>89</v>
      </c>
      <c r="C7" s="92">
        <v>0.086</v>
      </c>
      <c r="D7" s="7">
        <v>3.632</v>
      </c>
      <c r="E7" s="125">
        <f aca="true" t="shared" si="0" ref="E7:F9">C7*39.3683</f>
        <v>3.3856737999999997</v>
      </c>
      <c r="F7" s="13">
        <f t="shared" si="0"/>
        <v>142.9856656</v>
      </c>
      <c r="G7" s="31"/>
      <c r="H7" s="31"/>
    </row>
    <row r="8" spans="2:8" s="6" customFormat="1" ht="15">
      <c r="B8" s="89" t="s">
        <v>85</v>
      </c>
      <c r="C8" s="92">
        <v>0.09</v>
      </c>
      <c r="D8" s="121">
        <v>3.76</v>
      </c>
      <c r="E8" s="125">
        <f t="shared" si="0"/>
        <v>3.543147</v>
      </c>
      <c r="F8" s="13">
        <f t="shared" si="0"/>
        <v>148.02480799999998</v>
      </c>
      <c r="G8" s="29"/>
      <c r="H8" s="29"/>
    </row>
    <row r="9" spans="2:17" s="6" customFormat="1" ht="15">
      <c r="B9" s="89" t="s">
        <v>92</v>
      </c>
      <c r="C9" s="92">
        <v>0.086</v>
      </c>
      <c r="D9" s="7">
        <v>3.85</v>
      </c>
      <c r="E9" s="125">
        <f t="shared" si="0"/>
        <v>3.3856737999999997</v>
      </c>
      <c r="F9" s="13">
        <f t="shared" si="0"/>
        <v>151.56795499999998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4" t="s">
        <v>7</v>
      </c>
      <c r="D11" s="134"/>
      <c r="E11" s="132" t="s">
        <v>6</v>
      </c>
      <c r="F11" s="133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101</v>
      </c>
      <c r="C12" s="80">
        <v>0.67</v>
      </c>
      <c r="D12" s="88">
        <v>149</v>
      </c>
      <c r="E12" s="80">
        <f>C12/D77</f>
        <v>0.8337481333997014</v>
      </c>
      <c r="F12" s="120">
        <f>D12/D77</f>
        <v>185.41562966650076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80">
        <v>0.98</v>
      </c>
      <c r="D13" s="88">
        <v>152.25</v>
      </c>
      <c r="E13" s="80">
        <f>C13/D77</f>
        <v>1.2195121951219512</v>
      </c>
      <c r="F13" s="120">
        <f>D13/D77</f>
        <v>189.45993031358884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103</v>
      </c>
      <c r="C14" s="80">
        <v>0.95</v>
      </c>
      <c r="D14" s="88">
        <v>156</v>
      </c>
      <c r="E14" s="80">
        <f>C14/D77</f>
        <v>1.1821801891488302</v>
      </c>
      <c r="F14" s="120">
        <f>D14/D77</f>
        <v>194.12643106022898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2" t="s">
        <v>5</v>
      </c>
      <c r="D16" s="133"/>
      <c r="E16" s="134" t="s">
        <v>6</v>
      </c>
      <c r="F16" s="134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89</v>
      </c>
      <c r="C17" s="92">
        <v>0.112</v>
      </c>
      <c r="D17" s="7">
        <v>5.376</v>
      </c>
      <c r="E17" s="92">
        <f aca="true" t="shared" si="1" ref="E17:F19">C17*36.7437</f>
        <v>4.1152944</v>
      </c>
      <c r="F17" s="13">
        <f t="shared" si="1"/>
        <v>197.5341312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92">
        <v>0.1</v>
      </c>
      <c r="D18" s="7">
        <v>5.41</v>
      </c>
      <c r="E18" s="92">
        <f t="shared" si="1"/>
        <v>3.6743699999999997</v>
      </c>
      <c r="F18" s="13">
        <f t="shared" si="1"/>
        <v>198.783417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92</v>
      </c>
      <c r="C19" s="92">
        <v>0.104</v>
      </c>
      <c r="D19" s="7">
        <v>5.472</v>
      </c>
      <c r="E19" s="92">
        <f t="shared" si="1"/>
        <v>3.8213447999999994</v>
      </c>
      <c r="F19" s="13">
        <f t="shared" si="1"/>
        <v>201.0615264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4" t="s">
        <v>9</v>
      </c>
      <c r="D21" s="134"/>
      <c r="E21" s="132" t="s">
        <v>10</v>
      </c>
      <c r="F21" s="133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101</v>
      </c>
      <c r="C22" s="80">
        <v>0.43</v>
      </c>
      <c r="D22" s="120">
        <v>172.5</v>
      </c>
      <c r="E22" s="80">
        <f>C22/D77</f>
        <v>0.5350920856147336</v>
      </c>
      <c r="F22" s="120">
        <f>D22/D77</f>
        <v>214.6590343454455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0.57</v>
      </c>
      <c r="D23" s="88">
        <v>175.25</v>
      </c>
      <c r="E23" s="80">
        <f>C23/D77</f>
        <v>0.7093081134892981</v>
      </c>
      <c r="F23" s="120">
        <f>D23/D77</f>
        <v>218.0811348929816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102</v>
      </c>
      <c r="C24" s="80">
        <v>0.56</v>
      </c>
      <c r="D24" s="88">
        <v>177.25</v>
      </c>
      <c r="E24" s="80">
        <f>C24/D77</f>
        <v>0.6968641114982579</v>
      </c>
      <c r="F24" s="120">
        <f>D24/D77</f>
        <v>220.56993529118967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101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34" t="s">
        <v>12</v>
      </c>
      <c r="D26" s="134"/>
      <c r="E26" s="134" t="s">
        <v>10</v>
      </c>
      <c r="F26" s="134"/>
      <c r="G26" s="29"/>
      <c r="H26" s="29"/>
      <c r="I26" s="82"/>
      <c r="J26" s="82"/>
      <c r="K26" s="82"/>
      <c r="L26" s="82"/>
      <c r="M26" s="82"/>
      <c r="N26" s="10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91</v>
      </c>
      <c r="C27" s="80">
        <v>0.74</v>
      </c>
      <c r="D27" s="88">
        <v>336.5</v>
      </c>
      <c r="E27" s="80">
        <f>C27/D77</f>
        <v>0.9208561473369836</v>
      </c>
      <c r="F27" s="120">
        <f>D27/D77</f>
        <v>418.74066699850675</v>
      </c>
      <c r="G27" s="29"/>
      <c r="H27" s="29"/>
      <c r="I27" s="82"/>
      <c r="J27" s="82"/>
      <c r="K27" s="82"/>
      <c r="L27" s="82"/>
      <c r="M27" s="82"/>
      <c r="N27" s="82"/>
      <c r="O27" s="82"/>
      <c r="P27" s="101"/>
      <c r="Q27" s="82"/>
      <c r="R27" s="82"/>
    </row>
    <row r="28" spans="2:18" s="6" customFormat="1" ht="18" customHeight="1">
      <c r="B28" s="83" t="s">
        <v>90</v>
      </c>
      <c r="C28" s="80">
        <v>0.95</v>
      </c>
      <c r="D28" s="88">
        <v>338.25</v>
      </c>
      <c r="E28" s="80">
        <f>C28/$D$77</f>
        <v>1.1821801891488302</v>
      </c>
      <c r="F28" s="120">
        <f>D28/$D$77</f>
        <v>420.9183673469388</v>
      </c>
      <c r="G28" s="29"/>
      <c r="H28" s="29"/>
      <c r="J28" s="82"/>
      <c r="K28" s="81"/>
      <c r="L28" s="82"/>
      <c r="M28" s="82"/>
      <c r="N28" s="82"/>
      <c r="O28" s="82"/>
      <c r="P28" s="82"/>
      <c r="Q28" s="82"/>
      <c r="R28" s="82"/>
    </row>
    <row r="29" spans="2:18" s="6" customFormat="1" ht="18" customHeight="1">
      <c r="B29" s="83" t="s">
        <v>100</v>
      </c>
      <c r="C29" s="80">
        <v>0.81</v>
      </c>
      <c r="D29" s="113">
        <v>338.75</v>
      </c>
      <c r="E29" s="80">
        <f>C29/$D$77</f>
        <v>1.0079641612742658</v>
      </c>
      <c r="F29" s="120">
        <f>D29/$D$77</f>
        <v>421.5405674464908</v>
      </c>
      <c r="G29" s="29"/>
      <c r="H29" s="29"/>
      <c r="J29" s="82"/>
      <c r="K29" s="81"/>
      <c r="L29" s="82"/>
      <c r="M29" s="82"/>
      <c r="N29" s="82"/>
      <c r="O29" s="82"/>
      <c r="P29" s="82"/>
      <c r="Q29" s="82"/>
      <c r="R29" s="82"/>
    </row>
    <row r="30" spans="2:18" ht="16.5">
      <c r="B30" s="83"/>
      <c r="C30" s="111"/>
      <c r="E30" s="111"/>
      <c r="F30" s="112"/>
      <c r="G30" s="29"/>
      <c r="H30" s="29"/>
      <c r="I30" s="6"/>
      <c r="J30" s="124"/>
      <c r="K30" s="82"/>
      <c r="L30" s="81"/>
      <c r="M30" s="82"/>
      <c r="N30" s="82"/>
      <c r="O30" s="82"/>
      <c r="P30" s="82"/>
      <c r="Q30" s="82"/>
      <c r="R30" s="82"/>
    </row>
    <row r="31" spans="2:18" ht="15.75">
      <c r="B31" s="32" t="s">
        <v>13</v>
      </c>
      <c r="C31" s="135" t="s">
        <v>5</v>
      </c>
      <c r="D31" s="136"/>
      <c r="E31" s="135" t="s">
        <v>6</v>
      </c>
      <c r="F31" s="136"/>
      <c r="G31" s="29"/>
      <c r="H31" s="29"/>
      <c r="I31" s="6"/>
      <c r="J31" s="82"/>
      <c r="K31" s="82"/>
      <c r="L31" s="82"/>
      <c r="M31" s="81"/>
      <c r="N31" s="82"/>
      <c r="O31" s="82"/>
      <c r="P31" s="82"/>
      <c r="Q31" s="82"/>
      <c r="R31" s="82"/>
    </row>
    <row r="32" spans="2:18" s="6" customFormat="1" ht="15.75">
      <c r="B32" s="89" t="s">
        <v>89</v>
      </c>
      <c r="C32" s="92">
        <v>0.074</v>
      </c>
      <c r="D32" s="7">
        <v>3.264</v>
      </c>
      <c r="E32" s="92">
        <f aca="true" t="shared" si="2" ref="E32:F34">C32*58.0164</f>
        <v>4.2932136</v>
      </c>
      <c r="F32" s="13">
        <f t="shared" si="2"/>
        <v>189.36552959999997</v>
      </c>
      <c r="G32" s="106"/>
      <c r="H32" s="29"/>
      <c r="J32" s="82"/>
      <c r="K32" s="82"/>
      <c r="L32" s="82"/>
      <c r="M32" s="82"/>
      <c r="N32" s="81"/>
      <c r="O32" s="82"/>
      <c r="P32" s="82"/>
      <c r="Q32" s="82"/>
      <c r="R32" s="82"/>
    </row>
    <row r="33" spans="2:18" s="6" customFormat="1" ht="15.75">
      <c r="B33" s="89" t="s">
        <v>85</v>
      </c>
      <c r="C33" s="92">
        <v>0.026</v>
      </c>
      <c r="D33" s="7">
        <v>3.302</v>
      </c>
      <c r="E33" s="92">
        <f t="shared" si="2"/>
        <v>1.5084263999999998</v>
      </c>
      <c r="F33" s="13">
        <f t="shared" si="2"/>
        <v>191.5701528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92</v>
      </c>
      <c r="C34" s="92">
        <v>0.016</v>
      </c>
      <c r="D34" s="7">
        <v>3.29</v>
      </c>
      <c r="E34" s="92">
        <f t="shared" si="2"/>
        <v>0.9282623999999999</v>
      </c>
      <c r="F34" s="13">
        <f t="shared" si="2"/>
        <v>190.873956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5" t="s">
        <v>5</v>
      </c>
      <c r="D36" s="136"/>
      <c r="E36" s="135" t="s">
        <v>6</v>
      </c>
      <c r="F36" s="136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93</v>
      </c>
      <c r="C37" s="92">
        <v>0.184</v>
      </c>
      <c r="D37" s="14">
        <v>10.046</v>
      </c>
      <c r="E37" s="92">
        <f aca="true" t="shared" si="3" ref="E37:F39">C37*36.7437</f>
        <v>6.7608407999999995</v>
      </c>
      <c r="F37" s="13">
        <f t="shared" si="3"/>
        <v>369.1272101999999</v>
      </c>
      <c r="G37" s="107"/>
      <c r="H37" s="29"/>
      <c r="J37" s="82"/>
      <c r="K37" s="82"/>
      <c r="L37" s="82"/>
      <c r="M37" s="82"/>
      <c r="N37" s="82"/>
      <c r="O37" s="82"/>
      <c r="P37" s="82"/>
      <c r="Q37" s="124"/>
    </row>
    <row r="38" spans="2:13" s="6" customFormat="1" ht="15" customHeight="1">
      <c r="B38" s="89" t="s">
        <v>87</v>
      </c>
      <c r="C38" s="92">
        <v>0.19</v>
      </c>
      <c r="D38" s="72">
        <v>10.12</v>
      </c>
      <c r="E38" s="92">
        <f t="shared" si="3"/>
        <v>6.981303</v>
      </c>
      <c r="F38" s="13">
        <f t="shared" si="3"/>
        <v>371.84624399999996</v>
      </c>
      <c r="G38" s="31"/>
      <c r="H38" s="29"/>
      <c r="K38" s="28"/>
      <c r="L38" s="28"/>
      <c r="M38" s="28"/>
    </row>
    <row r="39" spans="2:13" s="6" customFormat="1" ht="15">
      <c r="B39" s="89" t="s">
        <v>92</v>
      </c>
      <c r="C39" s="92">
        <v>0.19</v>
      </c>
      <c r="D39" s="14">
        <v>10.182</v>
      </c>
      <c r="E39" s="92">
        <f t="shared" si="3"/>
        <v>6.981303</v>
      </c>
      <c r="F39" s="13">
        <f t="shared" si="3"/>
        <v>374.12435339999996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5" t="s">
        <v>16</v>
      </c>
      <c r="D41" s="136"/>
      <c r="E41" s="135" t="s">
        <v>6</v>
      </c>
      <c r="F41" s="136"/>
      <c r="G41" s="35"/>
      <c r="H41" s="35"/>
      <c r="I41" s="27"/>
      <c r="J41" s="6"/>
    </row>
    <row r="42" spans="2:13" s="27" customFormat="1" ht="15.75" thickBot="1">
      <c r="B42" s="89" t="s">
        <v>89</v>
      </c>
      <c r="C42" s="122">
        <v>7.6</v>
      </c>
      <c r="D42" s="127">
        <v>370.4</v>
      </c>
      <c r="E42" s="80">
        <f aca="true" t="shared" si="4" ref="E42:F44">C42*1.1023</f>
        <v>8.37748</v>
      </c>
      <c r="F42" s="128">
        <f t="shared" si="4"/>
        <v>408.29192</v>
      </c>
      <c r="G42" s="31"/>
      <c r="H42" s="29"/>
      <c r="K42" s="6"/>
      <c r="L42" s="6"/>
      <c r="M42" s="6"/>
    </row>
    <row r="43" spans="2:19" s="27" customFormat="1" ht="15.75" thickBot="1">
      <c r="B43" s="89" t="s">
        <v>93</v>
      </c>
      <c r="C43" s="122">
        <v>7.5</v>
      </c>
      <c r="D43" s="128">
        <v>356.1</v>
      </c>
      <c r="E43" s="80">
        <f t="shared" si="4"/>
        <v>8.26725</v>
      </c>
      <c r="F43" s="128">
        <f t="shared" si="4"/>
        <v>392.52903000000003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96</v>
      </c>
      <c r="C44" s="122">
        <v>7.7</v>
      </c>
      <c r="D44" s="128">
        <v>340.7</v>
      </c>
      <c r="E44" s="80">
        <f t="shared" si="4"/>
        <v>8.48771</v>
      </c>
      <c r="F44" s="128">
        <f t="shared" si="4"/>
        <v>375.55361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5" t="s">
        <v>18</v>
      </c>
      <c r="D46" s="136"/>
      <c r="E46" s="135" t="s">
        <v>19</v>
      </c>
      <c r="F46" s="136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80">
        <v>0.15</v>
      </c>
      <c r="D47" s="13">
        <v>32.51</v>
      </c>
      <c r="E47" s="80">
        <f aca="true" t="shared" si="5" ref="E47:F49">C47/454*1000</f>
        <v>0.3303964757709251</v>
      </c>
      <c r="F47" s="13">
        <f t="shared" si="5"/>
        <v>71.6079295154185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93</v>
      </c>
      <c r="C48" s="80">
        <v>0.15</v>
      </c>
      <c r="D48" s="88">
        <v>32.64</v>
      </c>
      <c r="E48" s="80">
        <f t="shared" si="5"/>
        <v>0.3303964757709251</v>
      </c>
      <c r="F48" s="13">
        <f t="shared" si="5"/>
        <v>71.89427312775331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80">
        <v>0.16</v>
      </c>
      <c r="D49" s="88">
        <v>32.86</v>
      </c>
      <c r="E49" s="80">
        <f t="shared" si="5"/>
        <v>0.3524229074889868</v>
      </c>
      <c r="F49" s="13">
        <f t="shared" si="5"/>
        <v>72.37885462555066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5" t="s">
        <v>21</v>
      </c>
      <c r="D51" s="136"/>
      <c r="E51" s="135" t="s">
        <v>6</v>
      </c>
      <c r="F51" s="136"/>
      <c r="G51" s="29"/>
      <c r="H51" s="29"/>
      <c r="I51" s="6"/>
      <c r="J51" s="81"/>
      <c r="K51" s="8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86</v>
      </c>
      <c r="C52" s="126">
        <v>0.405</v>
      </c>
      <c r="D52" s="14">
        <v>12.405</v>
      </c>
      <c r="E52" s="126">
        <f aca="true" t="shared" si="6" ref="E52:F54">C52*22.0462</f>
        <v>8.928711</v>
      </c>
      <c r="F52" s="13">
        <f t="shared" si="6"/>
        <v>273.48311099999995</v>
      </c>
      <c r="G52" s="31"/>
      <c r="H52" s="29"/>
      <c r="I52" s="101"/>
      <c r="J52" s="82"/>
      <c r="K52" s="8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87</v>
      </c>
      <c r="C53" s="126">
        <v>0.405</v>
      </c>
      <c r="D53" s="14">
        <v>12.675</v>
      </c>
      <c r="E53" s="126">
        <f t="shared" si="6"/>
        <v>8.928711</v>
      </c>
      <c r="F53" s="13">
        <f t="shared" si="6"/>
        <v>279.435585</v>
      </c>
      <c r="G53" s="29"/>
      <c r="H53" s="29"/>
      <c r="I53" s="102"/>
      <c r="J53" s="82"/>
      <c r="K53" s="82"/>
      <c r="L53" s="81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92</v>
      </c>
      <c r="C54" s="126">
        <v>0.405</v>
      </c>
      <c r="D54" s="14">
        <v>12.925</v>
      </c>
      <c r="E54" s="126">
        <f t="shared" si="6"/>
        <v>8.928711</v>
      </c>
      <c r="F54" s="13">
        <f t="shared" si="6"/>
        <v>284.947135</v>
      </c>
      <c r="G54" s="29"/>
      <c r="H54" s="29"/>
      <c r="I54" s="102"/>
      <c r="J54" s="82"/>
      <c r="K54" s="82"/>
      <c r="L54" s="82"/>
      <c r="M54" s="81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1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5" t="s">
        <v>23</v>
      </c>
      <c r="D56" s="136"/>
      <c r="E56" s="135" t="s">
        <v>24</v>
      </c>
      <c r="F56" s="136"/>
      <c r="H56" s="29"/>
      <c r="I56" s="101"/>
      <c r="J56" s="82"/>
      <c r="K56" s="82"/>
      <c r="L56" s="82"/>
      <c r="M56" s="82"/>
      <c r="N56" s="82"/>
      <c r="O56" s="81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83</v>
      </c>
      <c r="C57" s="122">
        <v>0.187</v>
      </c>
      <c r="D57" s="51">
        <v>1.875</v>
      </c>
      <c r="E57" s="122">
        <f aca="true" t="shared" si="7" ref="E57:F59">C57/3.785</f>
        <v>0.04940554821664465</v>
      </c>
      <c r="F57" s="13">
        <f t="shared" si="7"/>
        <v>0.4953764861294584</v>
      </c>
      <c r="G57" s="31"/>
      <c r="H57" s="29"/>
      <c r="I57" s="101"/>
      <c r="J57" s="82"/>
      <c r="K57" s="82"/>
      <c r="L57" s="82"/>
      <c r="M57" s="82"/>
      <c r="N57" s="82"/>
      <c r="O57" s="82"/>
      <c r="P57" s="81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86</v>
      </c>
      <c r="C58" s="122">
        <v>0.128</v>
      </c>
      <c r="D58" s="72">
        <v>1.701</v>
      </c>
      <c r="E58" s="122">
        <f t="shared" si="7"/>
        <v>0.03381770145310436</v>
      </c>
      <c r="F58" s="13">
        <f t="shared" si="7"/>
        <v>0.44940554821664463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81"/>
      <c r="R58" s="82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22">
        <v>0.128</v>
      </c>
      <c r="D59" s="72">
        <v>1.63</v>
      </c>
      <c r="E59" s="122">
        <f t="shared" si="7"/>
        <v>0.03381770145310436</v>
      </c>
      <c r="F59" s="13">
        <f t="shared" si="7"/>
        <v>0.4306472919418758</v>
      </c>
      <c r="G59" s="29"/>
      <c r="H59" s="29"/>
      <c r="I59" s="102"/>
      <c r="J59" s="82"/>
      <c r="K59" s="82"/>
      <c r="L59" s="82"/>
      <c r="M59" s="82"/>
      <c r="N59" s="82"/>
      <c r="O59" s="82"/>
      <c r="P59" s="81"/>
      <c r="Q59" s="82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3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5" t="s">
        <v>26</v>
      </c>
      <c r="D61" s="136"/>
      <c r="E61" s="135" t="s">
        <v>27</v>
      </c>
      <c r="F61" s="136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97</v>
      </c>
      <c r="C62" s="126">
        <v>2</v>
      </c>
      <c r="D62" s="87">
        <v>1.41</v>
      </c>
      <c r="E62" s="126">
        <f>C62/454*100</f>
        <v>0.4405286343612335</v>
      </c>
      <c r="F62" s="53">
        <f>D62/454*1000</f>
        <v>3.105726872246696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98</v>
      </c>
      <c r="C63" s="147">
        <v>0</v>
      </c>
      <c r="D63" s="87">
        <v>1.3525</v>
      </c>
      <c r="E63" s="147">
        <v>0</v>
      </c>
      <c r="F63" s="53">
        <f>D63/454*1000</f>
        <v>2.979074889867842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99</v>
      </c>
      <c r="C64" s="147">
        <v>0</v>
      </c>
      <c r="D64" s="87">
        <v>1.265</v>
      </c>
      <c r="E64" s="147">
        <f>C64/454*100</f>
        <v>0</v>
      </c>
      <c r="F64" s="53">
        <f>D64/454*1000</f>
        <v>2.7863436123348015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6" t="s">
        <v>26</v>
      </c>
      <c r="D66" s="146"/>
      <c r="E66" s="135" t="s">
        <v>29</v>
      </c>
      <c r="F66" s="136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88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94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125">
        <v>0.0016</v>
      </c>
      <c r="D69" s="121">
        <v>0.1587</v>
      </c>
      <c r="E69" s="126">
        <f>C69/454*1000000</f>
        <v>3.524229074889868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95</v>
      </c>
      <c r="C70" s="125">
        <v>0.0015</v>
      </c>
      <c r="D70" s="121">
        <v>0.1623</v>
      </c>
      <c r="E70" s="126">
        <f>C70/454*1000000</f>
        <v>3.303964757709251</v>
      </c>
      <c r="F70" s="88">
        <f>D70/454*1000000</f>
        <v>357.488986784141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1.2442</v>
      </c>
      <c r="F76" s="104">
        <v>0.0086</v>
      </c>
      <c r="G76" s="104">
        <v>1.5776</v>
      </c>
      <c r="H76" s="104">
        <v>1.0349</v>
      </c>
      <c r="I76" s="104">
        <v>0.8833</v>
      </c>
      <c r="J76" s="104">
        <v>0.8704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0.8036</v>
      </c>
      <c r="E77" s="105" t="s">
        <v>81</v>
      </c>
      <c r="F77" s="105">
        <v>0.0069</v>
      </c>
      <c r="G77" s="105">
        <v>1.2679</v>
      </c>
      <c r="H77" s="105">
        <v>0.8317</v>
      </c>
      <c r="I77" s="105">
        <v>0.7097</v>
      </c>
      <c r="J77" s="105">
        <v>0.6993</v>
      </c>
      <c r="K77" s="105">
        <v>0.1036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115.79</v>
      </c>
      <c r="E78" s="104">
        <v>144.13</v>
      </c>
      <c r="F78" s="104" t="s">
        <v>81</v>
      </c>
      <c r="G78" s="104">
        <v>182.702</v>
      </c>
      <c r="H78" s="104">
        <v>119.858</v>
      </c>
      <c r="I78" s="104">
        <v>102.286</v>
      </c>
      <c r="J78" s="104">
        <v>100.77</v>
      </c>
      <c r="K78" s="104">
        <v>14.9363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0.6339</v>
      </c>
      <c r="E79" s="105">
        <v>0.7888</v>
      </c>
      <c r="F79" s="105">
        <v>0.0055</v>
      </c>
      <c r="G79" s="105" t="s">
        <v>81</v>
      </c>
      <c r="H79" s="105">
        <v>0.656</v>
      </c>
      <c r="I79" s="105">
        <v>0.5598</v>
      </c>
      <c r="J79" s="105">
        <v>0.5516</v>
      </c>
      <c r="K79" s="105">
        <v>0.0817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0.9663</v>
      </c>
      <c r="E80" s="104">
        <v>1.2024</v>
      </c>
      <c r="F80" s="104">
        <v>0.0083</v>
      </c>
      <c r="G80" s="104">
        <v>1.5243</v>
      </c>
      <c r="H80" s="104" t="s">
        <v>81</v>
      </c>
      <c r="I80" s="104">
        <v>0.8534</v>
      </c>
      <c r="J80" s="104">
        <v>0.8408</v>
      </c>
      <c r="K80" s="104">
        <v>0.1246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1.1321</v>
      </c>
      <c r="E81" s="105">
        <v>1.4089</v>
      </c>
      <c r="F81" s="105">
        <v>0.0098</v>
      </c>
      <c r="G81" s="105">
        <v>1.7864</v>
      </c>
      <c r="H81" s="105">
        <v>1.1718</v>
      </c>
      <c r="I81" s="105" t="s">
        <v>81</v>
      </c>
      <c r="J81" s="105">
        <v>0.9853</v>
      </c>
      <c r="K81" s="105">
        <v>0.146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1.149</v>
      </c>
      <c r="E82" s="104">
        <v>1.4299</v>
      </c>
      <c r="F82" s="104">
        <v>0.0099</v>
      </c>
      <c r="G82" s="104">
        <v>1.8131</v>
      </c>
      <c r="H82" s="104">
        <v>1.1892</v>
      </c>
      <c r="I82" s="104">
        <v>1.0149</v>
      </c>
      <c r="J82" s="104" t="s">
        <v>81</v>
      </c>
      <c r="K82" s="104">
        <v>0.1482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7.7544</v>
      </c>
      <c r="E83" s="105">
        <v>9.649</v>
      </c>
      <c r="F83" s="105">
        <v>0.067</v>
      </c>
      <c r="G83" s="105">
        <v>12.2335</v>
      </c>
      <c r="H83" s="105">
        <v>8.0241</v>
      </c>
      <c r="I83" s="105">
        <v>6.848</v>
      </c>
      <c r="J83" s="105">
        <v>6.7496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3" t="s">
        <v>63</v>
      </c>
      <c r="C103" s="138"/>
      <c r="D103" s="138"/>
      <c r="E103" s="138"/>
      <c r="F103" s="138"/>
    </row>
    <row r="104" spans="2:6" ht="15">
      <c r="B104" s="137" t="s">
        <v>64</v>
      </c>
      <c r="C104" s="138"/>
      <c r="D104" s="138"/>
      <c r="E104" s="138"/>
      <c r="F104" s="138"/>
    </row>
    <row r="105" spans="2:6" ht="78" customHeight="1">
      <c r="B105" s="137" t="s">
        <v>65</v>
      </c>
      <c r="C105" s="138"/>
      <c r="D105" s="138"/>
      <c r="E105" s="138"/>
      <c r="F105" s="138"/>
    </row>
    <row r="106" spans="2:6" ht="15">
      <c r="B106" s="137" t="s">
        <v>66</v>
      </c>
      <c r="C106" s="138"/>
      <c r="D106" s="138"/>
      <c r="E106" s="138"/>
      <c r="F106" s="138"/>
    </row>
    <row r="107" spans="2:6" ht="15">
      <c r="B107" s="137" t="s">
        <v>67</v>
      </c>
      <c r="C107" s="138"/>
      <c r="D107" s="138"/>
      <c r="E107" s="138"/>
      <c r="F107" s="138"/>
    </row>
    <row r="108" spans="2:6" ht="15">
      <c r="B108" s="137" t="s">
        <v>68</v>
      </c>
      <c r="C108" s="138"/>
      <c r="D108" s="138"/>
      <c r="E108" s="138"/>
      <c r="F108" s="138"/>
    </row>
    <row r="109" spans="2:6" ht="15">
      <c r="B109" s="137" t="s">
        <v>69</v>
      </c>
      <c r="C109" s="138"/>
      <c r="D109" s="138"/>
      <c r="E109" s="138"/>
      <c r="F109" s="138"/>
    </row>
    <row r="110" spans="2:6" ht="15">
      <c r="B110" s="139" t="s">
        <v>70</v>
      </c>
      <c r="C110" s="138"/>
      <c r="D110" s="138"/>
      <c r="E110" s="138"/>
      <c r="F110" s="138"/>
    </row>
    <row r="112" spans="2:6" ht="15.75">
      <c r="B112" s="57" t="s">
        <v>71</v>
      </c>
      <c r="C112" s="140"/>
      <c r="D112" s="141"/>
      <c r="E112" s="141"/>
      <c r="F112" s="142"/>
    </row>
    <row r="113" spans="2:6" ht="30.75" customHeight="1">
      <c r="B113" s="57" t="s">
        <v>72</v>
      </c>
      <c r="C113" s="144" t="s">
        <v>73</v>
      </c>
      <c r="D113" s="144"/>
      <c r="E113" s="144" t="s">
        <v>74</v>
      </c>
      <c r="F113" s="144"/>
    </row>
    <row r="114" spans="2:6" ht="30.75" customHeight="1">
      <c r="B114" s="57" t="s">
        <v>75</v>
      </c>
      <c r="C114" s="144" t="s">
        <v>76</v>
      </c>
      <c r="D114" s="144"/>
      <c r="E114" s="144" t="s">
        <v>77</v>
      </c>
      <c r="F114" s="144"/>
    </row>
    <row r="115" spans="2:6" ht="15" customHeight="1">
      <c r="B115" s="145" t="s">
        <v>78</v>
      </c>
      <c r="C115" s="144" t="s">
        <v>79</v>
      </c>
      <c r="D115" s="144"/>
      <c r="E115" s="144" t="s">
        <v>80</v>
      </c>
      <c r="F115" s="144"/>
    </row>
    <row r="116" spans="2:6" ht="15">
      <c r="B116" s="145"/>
      <c r="C116" s="144"/>
      <c r="D116" s="144"/>
      <c r="E116" s="144"/>
      <c r="F116" s="144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7"/>
    </row>
    <row r="9" ht="12.75">
      <c r="C9" s="118"/>
    </row>
    <row r="11" ht="12.75">
      <c r="C11" s="118"/>
    </row>
    <row r="12" ht="12.75">
      <c r="C12" s="119"/>
    </row>
    <row r="13" ht="12.75">
      <c r="C13" s="118"/>
    </row>
    <row r="14" ht="12.75">
      <c r="C14" s="119"/>
    </row>
    <row r="15" ht="12.75">
      <c r="C15" s="118"/>
    </row>
    <row r="16" ht="12.75">
      <c r="C16" s="119"/>
    </row>
    <row r="17" ht="12.75">
      <c r="C17" s="118"/>
    </row>
    <row r="18" ht="12.75">
      <c r="C18" s="119"/>
    </row>
    <row r="19" ht="12.75">
      <c r="C19" s="118"/>
    </row>
    <row r="20" ht="12.75">
      <c r="C20" s="119"/>
    </row>
    <row r="21" ht="12.75">
      <c r="C21" s="118"/>
    </row>
    <row r="22" ht="12.75">
      <c r="C22" s="119"/>
    </row>
    <row r="23" ht="12.75">
      <c r="C23" s="118"/>
    </row>
    <row r="24" ht="12.75">
      <c r="C24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2014-11-20T10:02:50Z</dcterms:modified>
  <cp:category/>
  <cp:version/>
  <cp:contentType/>
  <cp:contentStatus/>
</cp:coreProperties>
</file>