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<sst xmlns="http://schemas.openxmlformats.org/spreadsheetml/2006/main" count="170" uniqueCount="104">
  <si>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</si>
  <si>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</si>
  <si>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</si>
  <si>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</si>
  <si>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</si>
  <si>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</si>
  <si>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</si>
  <si>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</si>
  <si>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</si>
  <si>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</si>
  <si>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</si>
  <si>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</si>
  <si>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</si>
  <si>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</si>
  <si>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</si>
  <si>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</si>
  <si>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</si>
  <si>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</si>
  <si>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</si>
  <si>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</si>
  <si>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</si>
  <si>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</si>
  <si>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</si>
  <si>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</si>
  <si>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</si>
  <si>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</si>
  <si>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</si>
  <si>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</si>
  <si>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</si>
  <si>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</si>
  <si>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</si>
  <si>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</si>
  <si>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</si>
  <si>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</si>
  <si>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</si>
  <si>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</si>
  <si>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</si>
  <si>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</si>
  <si>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</si>
  <si>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</si>
  <si>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</si>
  <si>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</si>
  <si>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</si>
  <si>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</si>
  <si>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</si>
  <si>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</si>
  <si>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</si>
  <si>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</si>
  <si>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</si>
  <si>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</si>
  <si>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</si>
  <si>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</si>
  <si>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</si>
  <si>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</si>
  <si>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</si>
  <si>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</si>
  <si>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</si>
  <si>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</si>
  <si>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</si>
  <si>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</si>
  <si>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</si>
  <si>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</si>
  <si>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</si>
  <si>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</si>
  <si>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</si>
  <si>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</si>
  <si>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</si>
  <si>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</si>
  <si>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</si>
  <si>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</si>
  <si>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</si>
  <si>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</si>
  <si>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</si>
  <si>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</si>
  <si>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</si>
  <si>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</si>
  <si>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</si>
  <si>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</si>
  <si>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'18 (€/МT)</t>
  </si>
  <si>
    <t>CME -Жовтень'18</t>
  </si>
  <si>
    <t>Euronext -Листопад '18 (€/МT)</t>
  </si>
  <si>
    <t>CME - Вересень'18</t>
  </si>
  <si>
    <t>Euronext - Грудень '18 (€/МT)</t>
  </si>
  <si>
    <t>Euronext - Лютий '19 (€/МT)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</si>
  <si>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</si>
  <si>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</si>
  <si>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</si>
  <si>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</si>
  <si>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</si>
  <si>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</si>
  <si>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</si>
  <si>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</si>
  <si>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</si>
  <si>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</si>
  <si>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</si>
  <si>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</si>
  <si>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</si>
  <si>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</si>
  <si>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Жовтень '18 (¥/МT)</t>
  </si>
  <si>
    <t>TOCOM - Лютий '19 (¥/МT)</t>
  </si>
  <si>
    <t>Euronext - Травень '19 (€/МT)</t>
  </si>
  <si>
    <t>CME -Грудень'18</t>
  </si>
  <si>
    <t>CME -Січень'19</t>
  </si>
  <si>
    <t>19 вересня 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</si>
</sst>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3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90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103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8" t="s">
        <v>6</v>
      </c>
      <c r="F6" s="158"/>
      <c r="G6"/>
      <c r="H6"/>
      <c r="I6"/>
    </row>
    <row r="7" spans="2:6" s="6" customFormat="1" ht="15">
      <c r="B7" s="24" t="s">
        <v>84</v>
      </c>
      <c r="C7" s="119">
        <v>0.024</v>
      </c>
      <c r="D7" s="14">
        <v>3.45</v>
      </c>
      <c r="E7" s="119">
        <f aca="true" t="shared" si="0" ref="E7:F9">C7*39.3683</f>
        <v>0.9448392</v>
      </c>
      <c r="F7" s="13">
        <f t="shared" si="0"/>
        <v>135.820635</v>
      </c>
    </row>
    <row r="8" spans="2:6" s="6" customFormat="1" ht="15">
      <c r="B8" s="24" t="s">
        <v>93</v>
      </c>
      <c r="C8" s="119">
        <v>0.024</v>
      </c>
      <c r="D8" s="14">
        <v>3.58</v>
      </c>
      <c r="E8" s="119">
        <f t="shared" si="0"/>
        <v>0.9448392</v>
      </c>
      <c r="F8" s="13">
        <f t="shared" si="0"/>
        <v>140.938514</v>
      </c>
    </row>
    <row r="9" spans="2:17" s="6" customFormat="1" ht="15">
      <c r="B9" s="24" t="s">
        <v>91</v>
      </c>
      <c r="C9" s="119">
        <v>0.024</v>
      </c>
      <c r="D9" s="14">
        <v>3.66</v>
      </c>
      <c r="E9" s="119">
        <f t="shared" si="0"/>
        <v>0.9448392</v>
      </c>
      <c r="F9" s="13">
        <f>D9*39.3683</f>
        <v>144.087978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3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80</v>
      </c>
      <c r="C12" s="138">
        <v>0.57</v>
      </c>
      <c r="D12" s="13">
        <v>175</v>
      </c>
      <c r="E12" s="138">
        <f>C12/$D$86</f>
        <v>0.6666666666666666</v>
      </c>
      <c r="F12" s="71">
        <f aca="true" t="shared" si="1" ref="E12:F14">D12/$D$86</f>
        <v>204.6783625730994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89</v>
      </c>
      <c r="C13" s="138">
        <v>0.42</v>
      </c>
      <c r="D13" s="13">
        <v>177.5</v>
      </c>
      <c r="E13" s="138">
        <f t="shared" si="1"/>
        <v>0.49122807017543857</v>
      </c>
      <c r="F13" s="71">
        <f t="shared" si="1"/>
        <v>207.60233918128657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86</v>
      </c>
      <c r="C14" s="138">
        <v>0.41</v>
      </c>
      <c r="D14" s="13">
        <v>181.75</v>
      </c>
      <c r="E14" s="138">
        <f t="shared" si="1"/>
        <v>0.47953216374269003</v>
      </c>
      <c r="F14" s="71">
        <f t="shared" si="1"/>
        <v>212.5730994152047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8" t="s">
        <v>75</v>
      </c>
      <c r="D16" s="158"/>
      <c r="E16" s="155" t="s">
        <v>6</v>
      </c>
      <c r="F16" s="15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38">
        <v>760</v>
      </c>
      <c r="D17" s="87">
        <v>22850</v>
      </c>
      <c r="E17" s="138">
        <f aca="true" t="shared" si="2" ref="E17:F19">C17/$D$87</f>
        <v>6.7730148828090195</v>
      </c>
      <c r="F17" s="71">
        <f t="shared" si="2"/>
        <v>203.6360395686659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90</v>
      </c>
      <c r="C18" s="138">
        <v>120</v>
      </c>
      <c r="D18" s="87">
        <v>23280</v>
      </c>
      <c r="E18" s="138">
        <f t="shared" si="2"/>
        <v>1.0694234025487925</v>
      </c>
      <c r="F18" s="71">
        <f t="shared" si="2"/>
        <v>207.46814009446575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95</v>
      </c>
      <c r="C19" s="138">
        <v>140</v>
      </c>
      <c r="D19" s="87">
        <v>23480</v>
      </c>
      <c r="E19" s="138">
        <f t="shared" si="2"/>
        <v>1.2476606363069245</v>
      </c>
      <c r="F19" s="71">
        <f t="shared" si="2"/>
        <v>209.25051243204706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75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84</v>
      </c>
      <c r="C22" s="119">
        <v>0.12</v>
      </c>
      <c r="D22" s="14">
        <v>5.236</v>
      </c>
      <c r="E22" s="119">
        <f aca="true" t="shared" si="3" ref="E22:F24">C22*36.7437</f>
        <v>4.409243999999999</v>
      </c>
      <c r="F22" s="13">
        <f t="shared" si="3"/>
        <v>192.39001319999997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93</v>
      </c>
      <c r="C23" s="119">
        <v>0.112</v>
      </c>
      <c r="D23" s="14">
        <v>5.404</v>
      </c>
      <c r="E23" s="119">
        <f t="shared" si="3"/>
        <v>4.1152944</v>
      </c>
      <c r="F23" s="13">
        <f t="shared" si="3"/>
        <v>198.56295479999997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91</v>
      </c>
      <c r="C24" s="119">
        <v>0.102</v>
      </c>
      <c r="D24" s="90">
        <v>5.516</v>
      </c>
      <c r="E24" s="119">
        <f t="shared" si="3"/>
        <v>3.7478573999999996</v>
      </c>
      <c r="F24" s="13">
        <f t="shared" si="3"/>
        <v>202.67824919999998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40"/>
      <c r="C25" s="119"/>
      <c r="D25" s="120"/>
      <c r="E25" s="119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82</v>
      </c>
      <c r="C27" s="118">
        <v>1.76</v>
      </c>
      <c r="D27" s="71">
        <v>202.75</v>
      </c>
      <c r="E27" s="118">
        <f aca="true" t="shared" si="4" ref="E27:F29">C27/$D$86</f>
        <v>2.0584795321637426</v>
      </c>
      <c r="F27" s="71">
        <f t="shared" si="4"/>
        <v>237.1345029239766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86</v>
      </c>
      <c r="C28" s="118">
        <v>1.61</v>
      </c>
      <c r="D28" s="13">
        <v>204.75</v>
      </c>
      <c r="E28" s="118">
        <f t="shared" si="4"/>
        <v>1.8830409356725148</v>
      </c>
      <c r="F28" s="71">
        <f t="shared" si="4"/>
        <v>239.47368421052633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100</v>
      </c>
      <c r="C29" s="118">
        <v>1.48</v>
      </c>
      <c r="D29" s="13">
        <v>205.75</v>
      </c>
      <c r="E29" s="118">
        <f>C29/$D$86</f>
        <v>1.7309941520467838</v>
      </c>
      <c r="F29" s="71">
        <f t="shared" si="4"/>
        <v>240.6432748538012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38">
        <v>0.62</v>
      </c>
      <c r="D32" s="13">
        <v>363.5</v>
      </c>
      <c r="E32" s="138">
        <f aca="true" t="shared" si="5" ref="E32:F34">C32/$D$86</f>
        <v>0.7251461988304093</v>
      </c>
      <c r="F32" s="71">
        <f t="shared" si="5"/>
        <v>425.1461988304094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83</v>
      </c>
      <c r="C33" s="138">
        <v>0.48</v>
      </c>
      <c r="D33" s="13">
        <v>364.75</v>
      </c>
      <c r="E33" s="138">
        <f t="shared" si="5"/>
        <v>0.5614035087719298</v>
      </c>
      <c r="F33" s="71">
        <f t="shared" si="5"/>
        <v>426.60818713450294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86</v>
      </c>
      <c r="C34" s="138">
        <v>0.41</v>
      </c>
      <c r="D34" s="66">
        <v>365.5</v>
      </c>
      <c r="E34" s="138">
        <f t="shared" si="5"/>
        <v>0.47953216374269003</v>
      </c>
      <c r="F34" s="71">
        <f t="shared" si="5"/>
        <v>427.48538011695905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84</v>
      </c>
      <c r="C37" s="119">
        <v>0.026</v>
      </c>
      <c r="D37" s="75">
        <v>2.482</v>
      </c>
      <c r="E37" s="119">
        <f aca="true" t="shared" si="6" ref="E37:F39">C37*58.0164</f>
        <v>1.5084263999999998</v>
      </c>
      <c r="F37" s="71">
        <f t="shared" si="6"/>
        <v>143.9967048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93</v>
      </c>
      <c r="C38" s="119">
        <v>0.022</v>
      </c>
      <c r="D38" s="75">
        <v>2.5</v>
      </c>
      <c r="E38" s="119">
        <f t="shared" si="6"/>
        <v>1.2763608</v>
      </c>
      <c r="F38" s="71">
        <f t="shared" si="6"/>
        <v>145.041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91</v>
      </c>
      <c r="C39" s="119">
        <v>0.022</v>
      </c>
      <c r="D39" s="75" t="s">
        <v>73</v>
      </c>
      <c r="E39" s="119">
        <f t="shared" si="6"/>
        <v>1.2763608</v>
      </c>
      <c r="F39" s="71" t="s">
        <v>73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6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96</v>
      </c>
      <c r="C42" s="119">
        <v>0.16</v>
      </c>
      <c r="D42" s="75">
        <v>8.294</v>
      </c>
      <c r="E42" s="119">
        <f aca="true" t="shared" si="7" ref="E42:F44">C42*36.7437</f>
        <v>5.878991999999999</v>
      </c>
      <c r="F42" s="71">
        <f t="shared" si="7"/>
        <v>304.7522478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97</v>
      </c>
      <c r="C43" s="119">
        <v>0.156</v>
      </c>
      <c r="D43" s="75">
        <v>8.446</v>
      </c>
      <c r="E43" s="119">
        <f t="shared" si="7"/>
        <v>5.7320172</v>
      </c>
      <c r="F43" s="71">
        <f t="shared" si="7"/>
        <v>310.3372902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88</v>
      </c>
      <c r="C44" s="119">
        <v>0.156</v>
      </c>
      <c r="D44" s="75">
        <v>8.49</v>
      </c>
      <c r="E44" s="119">
        <f t="shared" si="7"/>
        <v>5.7320172</v>
      </c>
      <c r="F44" s="71">
        <f t="shared" si="7"/>
        <v>311.954013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8" t="s">
        <v>74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98</v>
      </c>
      <c r="C47" s="137">
        <v>0</v>
      </c>
      <c r="D47" s="88" t="s">
        <v>73</v>
      </c>
      <c r="E47" s="141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94</v>
      </c>
      <c r="C48" s="137">
        <v>0</v>
      </c>
      <c r="D48" s="88" t="s">
        <v>73</v>
      </c>
      <c r="E48" s="141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99</v>
      </c>
      <c r="C49" s="137">
        <v>0</v>
      </c>
      <c r="D49" s="88" t="s">
        <v>73</v>
      </c>
      <c r="E49" s="141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79</v>
      </c>
      <c r="C52" s="119">
        <v>5.9</v>
      </c>
      <c r="D52" s="76">
        <v>307.1</v>
      </c>
      <c r="E52" s="119">
        <f aca="true" t="shared" si="8" ref="E52:F54">C52*1.1023</f>
        <v>6.503570000000001</v>
      </c>
      <c r="F52" s="76">
        <f t="shared" si="8"/>
        <v>338.51633000000004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84</v>
      </c>
      <c r="C53" s="119">
        <v>5.9</v>
      </c>
      <c r="D53" s="76">
        <v>309.9</v>
      </c>
      <c r="E53" s="119">
        <f t="shared" si="8"/>
        <v>6.503570000000001</v>
      </c>
      <c r="F53" s="76">
        <f t="shared" si="8"/>
        <v>341.60277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97</v>
      </c>
      <c r="C54" s="119">
        <v>5.5</v>
      </c>
      <c r="D54" s="104">
        <v>310.5</v>
      </c>
      <c r="E54" s="119">
        <f>C54*1.1023</f>
        <v>6.0626500000000005</v>
      </c>
      <c r="F54" s="76">
        <f t="shared" si="8"/>
        <v>342.26415000000003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42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18">
        <v>0.13</v>
      </c>
      <c r="D57" s="71">
        <v>26.75</v>
      </c>
      <c r="E57" s="118">
        <f aca="true" t="shared" si="9" ref="E57:F59">C57/454*1000</f>
        <v>0.28634361233480177</v>
      </c>
      <c r="F57" s="71">
        <f t="shared" si="9"/>
        <v>58.92070484581498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84</v>
      </c>
      <c r="C58" s="118">
        <v>0.13</v>
      </c>
      <c r="D58" s="71">
        <v>27.55</v>
      </c>
      <c r="E58" s="118">
        <f t="shared" si="9"/>
        <v>0.28634361233480177</v>
      </c>
      <c r="F58" s="71">
        <f t="shared" si="9"/>
        <v>60.68281938325992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102</v>
      </c>
      <c r="C59" s="118">
        <v>0.12</v>
      </c>
      <c r="D59" s="71">
        <v>27.74</v>
      </c>
      <c r="E59" s="118">
        <f t="shared" si="9"/>
        <v>0.2643171806167401</v>
      </c>
      <c r="F59" s="71">
        <f t="shared" si="9"/>
        <v>61.10132158590309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3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87</v>
      </c>
      <c r="C62" s="116">
        <v>0.25</v>
      </c>
      <c r="D62" s="75">
        <v>9.78</v>
      </c>
      <c r="E62" s="116">
        <f aca="true" t="shared" si="10" ref="E62:F64">C62*22.026</f>
        <v>5.5065</v>
      </c>
      <c r="F62" s="71">
        <f t="shared" si="10"/>
        <v>215.41428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92</v>
      </c>
      <c r="C63" s="116">
        <v>0.23</v>
      </c>
      <c r="D63" s="75">
        <v>9.97</v>
      </c>
      <c r="E63" s="116">
        <f t="shared" si="10"/>
        <v>5.065980000000001</v>
      </c>
      <c r="F63" s="71">
        <f t="shared" si="10"/>
        <v>219.59922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88</v>
      </c>
      <c r="C64" s="116">
        <v>0.235</v>
      </c>
      <c r="D64" s="75">
        <v>10.1</v>
      </c>
      <c r="E64" s="116">
        <f t="shared" si="10"/>
        <v>5.1761099999999995</v>
      </c>
      <c r="F64" s="71">
        <f t="shared" si="10"/>
        <v>222.46259999999998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9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53" t="s">
        <v>23</v>
      </c>
      <c r="D66" s="154"/>
      <c r="E66" s="153" t="s">
        <v>24</v>
      </c>
      <c r="F66" s="154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79</v>
      </c>
      <c r="C67" s="116">
        <v>0.012</v>
      </c>
      <c r="D67" s="75">
        <v>1.255</v>
      </c>
      <c r="E67" s="116">
        <f aca="true" t="shared" si="11" ref="E67:F69">C67/3.785</f>
        <v>0.003170409511228534</v>
      </c>
      <c r="F67" s="71">
        <f t="shared" si="11"/>
        <v>0.3315719947159841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87</v>
      </c>
      <c r="C68" s="116">
        <v>0.007</v>
      </c>
      <c r="D68" s="75">
        <v>1.26</v>
      </c>
      <c r="E68" s="116">
        <f t="shared" si="11"/>
        <v>0.0018494055482166445</v>
      </c>
      <c r="F68" s="71">
        <f t="shared" si="11"/>
        <v>0.332892998678996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101</v>
      </c>
      <c r="C69" s="116">
        <v>0.007</v>
      </c>
      <c r="D69" s="75" t="s">
        <v>73</v>
      </c>
      <c r="E69" s="116">
        <f t="shared" si="11"/>
        <v>0.0018494055482166445</v>
      </c>
      <c r="F69" s="71" t="s">
        <v>73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6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25</v>
      </c>
      <c r="C71" s="153" t="s">
        <v>26</v>
      </c>
      <c r="D71" s="154"/>
      <c r="E71" s="153" t="s">
        <v>27</v>
      </c>
      <c r="F71" s="154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81</v>
      </c>
      <c r="C72" s="164">
        <v>0.00025</v>
      </c>
      <c r="D72" s="129">
        <v>0.853</v>
      </c>
      <c r="E72" s="164">
        <f>C72/454*100</f>
        <v>5.506607929515418E-05</v>
      </c>
      <c r="F72" s="77">
        <f>D72/454*1000</f>
        <v>1.8788546255506606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79</v>
      </c>
      <c r="C73" s="164">
        <v>0.005</v>
      </c>
      <c r="D73" s="129">
        <v>0.89</v>
      </c>
      <c r="E73" s="164">
        <f>C73/454*100</f>
        <v>0.0011013215859030838</v>
      </c>
      <c r="F73" s="77">
        <f>D73/454*1000</f>
        <v>1.960352422907489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87</v>
      </c>
      <c r="C74" s="164">
        <v>0.007</v>
      </c>
      <c r="D74" s="129">
        <v>0.895</v>
      </c>
      <c r="E74" s="164">
        <f>C74/454*100</f>
        <v>0.0015418502202643174</v>
      </c>
      <c r="F74" s="77">
        <f>D74/454*1000</f>
        <v>1.9713656387665197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60" t="s">
        <v>26</v>
      </c>
      <c r="D76" s="160"/>
      <c r="E76" s="153" t="s">
        <v>29</v>
      </c>
      <c r="F76" s="15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20">
        <v>0.0024</v>
      </c>
      <c r="D77" s="130">
        <v>0.1079</v>
      </c>
      <c r="E77" s="120">
        <f aca="true" t="shared" si="12" ref="E77:F79">C77/454*1000000</f>
        <v>5.286343612334802</v>
      </c>
      <c r="F77" s="71">
        <f t="shared" si="12"/>
        <v>237.66519823788548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20">
        <v>0.0014</v>
      </c>
      <c r="D78" s="130">
        <v>0.1163</v>
      </c>
      <c r="E78" s="120">
        <f t="shared" si="12"/>
        <v>3.0837004405286343</v>
      </c>
      <c r="F78" s="71">
        <f t="shared" si="12"/>
        <v>256.16740088105723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91</v>
      </c>
      <c r="C79" s="120">
        <v>0.0012</v>
      </c>
      <c r="D79" s="130" t="s">
        <v>73</v>
      </c>
      <c r="E79" s="120">
        <f t="shared" si="12"/>
        <v>2.643171806167401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6" t="s">
        <v>73</v>
      </c>
      <c r="E85" s="131">
        <v>1.1696</v>
      </c>
      <c r="F85" s="131">
        <v>0.0089</v>
      </c>
      <c r="G85" s="131">
        <v>1.3171</v>
      </c>
      <c r="H85" s="131">
        <v>1.0354</v>
      </c>
      <c r="I85" s="131">
        <v>0.7744</v>
      </c>
      <c r="J85" s="131">
        <v>0.7264</v>
      </c>
      <c r="K85" s="131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2">
        <v>0.855</v>
      </c>
      <c r="E86" s="132" t="s">
        <v>73</v>
      </c>
      <c r="F86" s="132">
        <v>0.0076</v>
      </c>
      <c r="G86" s="132">
        <v>1.1261</v>
      </c>
      <c r="H86" s="132">
        <v>0.8853</v>
      </c>
      <c r="I86" s="132">
        <v>0.6621</v>
      </c>
      <c r="J86" s="132">
        <v>0.6211</v>
      </c>
      <c r="K86" s="132">
        <v>0.109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1">
        <v>112.21</v>
      </c>
      <c r="E87" s="131">
        <v>131.2408</v>
      </c>
      <c r="F87" s="131" t="s">
        <v>73</v>
      </c>
      <c r="G87" s="131">
        <v>147.7918</v>
      </c>
      <c r="H87" s="131">
        <v>116.1835</v>
      </c>
      <c r="I87" s="131">
        <v>86.8902</v>
      </c>
      <c r="J87" s="131">
        <v>81.5093</v>
      </c>
      <c r="K87" s="131">
        <v>14.3047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2">
        <v>0.7592</v>
      </c>
      <c r="E88" s="132">
        <v>0.888</v>
      </c>
      <c r="F88" s="132">
        <v>0.0068</v>
      </c>
      <c r="G88" s="132" t="s">
        <v>73</v>
      </c>
      <c r="H88" s="132">
        <v>0.7861</v>
      </c>
      <c r="I88" s="132">
        <v>0.5879</v>
      </c>
      <c r="J88" s="132">
        <v>0.5515</v>
      </c>
      <c r="K88" s="132">
        <v>0.0968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1">
        <v>0.9658</v>
      </c>
      <c r="E89" s="131">
        <v>1.1296</v>
      </c>
      <c r="F89" s="131">
        <v>0.0086</v>
      </c>
      <c r="G89" s="131">
        <v>1.2721</v>
      </c>
      <c r="H89" s="131" t="s">
        <v>73</v>
      </c>
      <c r="I89" s="131">
        <v>0.7479</v>
      </c>
      <c r="J89" s="131">
        <v>0.7016</v>
      </c>
      <c r="K89" s="131">
        <v>0.1231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2">
        <v>1.2914</v>
      </c>
      <c r="E90" s="132">
        <v>1.5104</v>
      </c>
      <c r="F90" s="132">
        <v>0.0115</v>
      </c>
      <c r="G90" s="132">
        <v>1.7009</v>
      </c>
      <c r="H90" s="132">
        <v>1.3371</v>
      </c>
      <c r="I90" s="132" t="s">
        <v>73</v>
      </c>
      <c r="J90" s="132">
        <v>0.9381</v>
      </c>
      <c r="K90" s="132">
        <v>0.1646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1">
        <v>1.3767</v>
      </c>
      <c r="E91" s="131">
        <v>1.6101</v>
      </c>
      <c r="F91" s="131">
        <v>0.0123</v>
      </c>
      <c r="G91" s="131">
        <v>1.8132</v>
      </c>
      <c r="H91" s="131">
        <v>1.4254</v>
      </c>
      <c r="I91" s="131">
        <v>1.066</v>
      </c>
      <c r="J91" s="131" t="s">
        <v>73</v>
      </c>
      <c r="K91" s="131">
        <v>0.1755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2">
        <v>7.8443</v>
      </c>
      <c r="E92" s="132">
        <v>9.1747</v>
      </c>
      <c r="F92" s="132">
        <v>0.0699</v>
      </c>
      <c r="G92" s="132">
        <v>10.3317</v>
      </c>
      <c r="H92" s="132">
        <v>8.1221</v>
      </c>
      <c r="I92" s="132">
        <v>6.0743</v>
      </c>
      <c r="J92" s="132">
        <v>5.6981</v>
      </c>
      <c r="K92" s="132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55</v>
      </c>
      <c r="C114" s="157"/>
      <c r="D114" s="157"/>
      <c r="E114" s="157"/>
      <c r="F114" s="157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3" t="s">
        <v>56</v>
      </c>
      <c r="C115" s="143"/>
      <c r="D115" s="143"/>
      <c r="E115" s="143"/>
      <c r="F115" s="143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3" t="s">
        <v>57</v>
      </c>
      <c r="C116" s="143"/>
      <c r="D116" s="143"/>
      <c r="E116" s="143"/>
      <c r="F116" s="143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3" t="s">
        <v>58</v>
      </c>
      <c r="C117" s="143"/>
      <c r="D117" s="143"/>
      <c r="E117" s="143"/>
      <c r="F117" s="143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3" t="s">
        <v>59</v>
      </c>
      <c r="C118" s="143"/>
      <c r="D118" s="143"/>
      <c r="E118" s="143"/>
      <c r="F118" s="143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3" t="s">
        <v>60</v>
      </c>
      <c r="C119" s="143"/>
      <c r="D119" s="143"/>
      <c r="E119" s="143"/>
      <c r="F119" s="143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3" t="s">
        <v>61</v>
      </c>
      <c r="C120" s="143"/>
      <c r="D120" s="143"/>
      <c r="E120" s="143"/>
      <c r="F120" s="143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9" t="s">
        <v>62</v>
      </c>
      <c r="C121" s="159"/>
      <c r="D121" s="159"/>
      <c r="E121" s="159"/>
      <c r="F121" s="159"/>
      <c r="G121" s="123"/>
      <c r="H121" s="123"/>
    </row>
    <row r="122" spans="7:8" ht="15">
      <c r="G122" s="123"/>
      <c r="H122" s="123"/>
    </row>
    <row r="123" spans="2:8" ht="15.75">
      <c r="B123" s="32" t="s">
        <v>63</v>
      </c>
      <c r="C123" s="150"/>
      <c r="D123" s="152"/>
      <c r="E123" s="152"/>
      <c r="F123" s="151"/>
      <c r="G123" s="123"/>
      <c r="H123" s="123"/>
    </row>
    <row r="124" spans="2:8" ht="30.75" customHeight="1">
      <c r="B124" s="32" t="s">
        <v>64</v>
      </c>
      <c r="C124" s="150" t="s">
        <v>65</v>
      </c>
      <c r="D124" s="151"/>
      <c r="E124" s="150" t="s">
        <v>66</v>
      </c>
      <c r="F124" s="151"/>
      <c r="G124" s="123"/>
      <c r="H124" s="123"/>
    </row>
    <row r="125" spans="2:8" ht="30.75" customHeight="1">
      <c r="B125" s="32" t="s">
        <v>67</v>
      </c>
      <c r="C125" s="150" t="s">
        <v>68</v>
      </c>
      <c r="D125" s="151"/>
      <c r="E125" s="150" t="s">
        <v>69</v>
      </c>
      <c r="F125" s="151"/>
      <c r="G125" s="123"/>
      <c r="H125" s="123"/>
    </row>
    <row r="126" spans="2:8" ht="15" customHeight="1">
      <c r="B126" s="144" t="s">
        <v>70</v>
      </c>
      <c r="C126" s="146" t="s">
        <v>71</v>
      </c>
      <c r="D126" s="147"/>
      <c r="E126" s="146" t="s">
        <v>72</v>
      </c>
      <c r="F126" s="147"/>
      <c r="G126" s="123"/>
      <c r="H126" s="123"/>
    </row>
    <row r="127" spans="2:8" ht="15" customHeight="1">
      <c r="B127" s="145"/>
      <c r="C127" s="148"/>
      <c r="D127" s="149"/>
      <c r="E127" s="148"/>
      <c r="F127" s="149"/>
      <c r="G127" s="123"/>
      <c r="H127" s="123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2018-09-20T07:21:20Z</dcterms:modified>
  <cp:category/>
  <cp:version/>
  <cp:contentType/>
  <cp:contentStatus/>
</cp:coreProperties>
</file>