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<sst xmlns="http://schemas.openxmlformats.org/spreadsheetml/2006/main" count="168" uniqueCount="104">
  <si>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</si>
  <si>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</si>
  <si>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</si>
  <si>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</si>
  <si>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</si>
  <si>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</si>
  <si>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</si>
  <si>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</si>
  <si>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</si>
  <si>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</si>
  <si>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</si>
  <si>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</si>
  <si>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</si>
  <si>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</si>
  <si>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</si>
  <si>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</si>
  <si>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</si>
  <si>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</si>
  <si>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</si>
  <si>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</si>
  <si>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</si>
  <si>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</si>
  <si>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</si>
  <si>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</si>
  <si>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</si>
  <si>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</si>
  <si>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</si>
  <si>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</si>
  <si>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</si>
  <si>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</si>
  <si>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</si>
  <si>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</si>
  <si>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</si>
  <si>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</si>
  <si>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</si>
  <si>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</si>
  <si>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</si>
  <si>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</si>
  <si>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</si>
  <si>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</si>
  <si>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</si>
  <si>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</si>
  <si>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</si>
  <si>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</si>
  <si>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</si>
  <si>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</si>
  <si>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</si>
  <si>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</si>
  <si>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</si>
  <si>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</si>
  <si>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</si>
  <si>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</si>
  <si>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</si>
  <si>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</si>
  <si>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</si>
  <si>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</si>
  <si>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</si>
  <si>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</si>
  <si>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</si>
  <si>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</si>
  <si>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</si>
  <si>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</si>
  <si>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</si>
  <si>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</si>
  <si>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</si>
  <si>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</si>
  <si>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</si>
  <si>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</si>
  <si>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</si>
  <si>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</si>
  <si>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</si>
  <si>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</si>
  <si>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</si>
  <si>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</si>
  <si>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</si>
  <si>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</si>
  <si>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</si>
  <si>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</si>
  <si>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</si>
  <si>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Euronext - Березень '18 (€/МT)</t>
  </si>
  <si>
    <t>CME - Березень '18</t>
  </si>
  <si>
    <t>Euronext - Травень '18 (€/МT)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</si>
  <si>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</si>
  <si>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</si>
  <si>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</si>
  <si>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</si>
  <si>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</si>
  <si>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Травень '18 (¥/МT)</t>
  </si>
  <si>
    <t>TOCOM - Липень'18 (¥/МT)</t>
  </si>
  <si>
    <t>CME - Липень '18</t>
  </si>
  <si>
    <t>CME -Липень'18</t>
  </si>
  <si>
    <t>CME - Квітень'18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</si>
  <si>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</si>
  <si>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</si>
  <si>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</si>
  <si>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</si>
  <si>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TOCOM - Квітень '18 (¥/МT)</t>
  </si>
  <si>
    <t>CME - Квітень '18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</si>
  <si>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</si>
  <si>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</si>
  <si>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</si>
  <si>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</si>
  <si>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</si>
  <si>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19 березня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</si>
</sst>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9" fontId="72" fillId="0" borderId="10" xfId="0" applyNumberFormat="1" applyFont="1" applyFill="1" applyBorder="1" applyAlignment="1">
      <alignment horizontal="center" vertical="top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7" t="s">
        <v>103</v>
      </c>
      <c r="D4" s="148"/>
      <c r="E4" s="148"/>
      <c r="F4" s="14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2" t="s">
        <v>5</v>
      </c>
      <c r="D6" s="143"/>
      <c r="E6" s="146" t="s">
        <v>6</v>
      </c>
      <c r="F6" s="146"/>
      <c r="G6"/>
      <c r="H6"/>
      <c r="I6"/>
    </row>
    <row r="7" spans="2:6" s="6" customFormat="1" ht="15">
      <c r="B7" s="24" t="s">
        <v>82</v>
      </c>
      <c r="C7" s="117">
        <v>0.076</v>
      </c>
      <c r="D7" s="14">
        <v>3.76</v>
      </c>
      <c r="E7" s="117">
        <f aca="true" t="shared" si="0" ref="E7:F9">C7*39.3683</f>
        <v>2.9919908</v>
      </c>
      <c r="F7" s="13">
        <f t="shared" si="0"/>
        <v>148.02480799999998</v>
      </c>
    </row>
    <row r="8" spans="2:6" s="6" customFormat="1" ht="15">
      <c r="B8" s="24" t="s">
        <v>89</v>
      </c>
      <c r="C8" s="117">
        <v>0.076</v>
      </c>
      <c r="D8" s="14">
        <v>3.834</v>
      </c>
      <c r="E8" s="117">
        <f t="shared" si="0"/>
        <v>2.9919908</v>
      </c>
      <c r="F8" s="13">
        <f t="shared" si="0"/>
        <v>150.9380622</v>
      </c>
    </row>
    <row r="9" spans="2:17" s="6" customFormat="1" ht="15">
      <c r="B9" s="24" t="s">
        <v>100</v>
      </c>
      <c r="C9" s="117">
        <v>0.066</v>
      </c>
      <c r="D9" s="14">
        <v>3.906</v>
      </c>
      <c r="E9" s="117">
        <f t="shared" si="0"/>
        <v>2.5983078</v>
      </c>
      <c r="F9" s="13">
        <f>D9*39.3683</f>
        <v>153.7725798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35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2" t="s">
        <v>7</v>
      </c>
      <c r="D11" s="143"/>
      <c r="E11" s="142" t="s">
        <v>6</v>
      </c>
      <c r="F11" s="14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84</v>
      </c>
      <c r="C12" s="118">
        <v>1.06</v>
      </c>
      <c r="D12" s="13">
        <v>162.75</v>
      </c>
      <c r="E12" s="118">
        <f aca="true" t="shared" si="1" ref="E12:F14">C12/$D$86</f>
        <v>1.3083189335966428</v>
      </c>
      <c r="F12" s="71">
        <f t="shared" si="1"/>
        <v>200.87632683288075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92</v>
      </c>
      <c r="C13" s="118">
        <v>1.03</v>
      </c>
      <c r="D13" s="13">
        <v>168.25</v>
      </c>
      <c r="E13" s="118">
        <f t="shared" si="1"/>
        <v>1.271291039249568</v>
      </c>
      <c r="F13" s="71">
        <f t="shared" si="1"/>
        <v>207.6647741298445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99</v>
      </c>
      <c r="C14" s="118">
        <v>0.3</v>
      </c>
      <c r="D14" s="13">
        <v>167.75</v>
      </c>
      <c r="E14" s="118">
        <f t="shared" si="1"/>
        <v>0.3702789434707479</v>
      </c>
      <c r="F14" s="71">
        <f t="shared" si="1"/>
        <v>207.04764255739323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6" t="s">
        <v>75</v>
      </c>
      <c r="D16" s="146"/>
      <c r="E16" s="142" t="s">
        <v>6</v>
      </c>
      <c r="F16" s="14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87</v>
      </c>
      <c r="C17" s="118">
        <v>540</v>
      </c>
      <c r="D17" s="87">
        <v>25050</v>
      </c>
      <c r="E17" s="118">
        <f aca="true" t="shared" si="2" ref="E17:F19">C17/$D$87</f>
        <v>5.081874647092038</v>
      </c>
      <c r="F17" s="71">
        <f t="shared" si="2"/>
        <v>235.742518351214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18">
        <v>990</v>
      </c>
      <c r="D18" s="87">
        <v>23360</v>
      </c>
      <c r="E18" s="118">
        <f t="shared" si="2"/>
        <v>9.316770186335404</v>
      </c>
      <c r="F18" s="71">
        <f t="shared" si="2"/>
        <v>219.83813288161113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18">
        <v>980</v>
      </c>
      <c r="D19" s="87">
        <v>23450</v>
      </c>
      <c r="E19" s="118">
        <f t="shared" si="2"/>
        <v>9.22266139657444</v>
      </c>
      <c r="F19" s="71">
        <f>D19/$D$87</f>
        <v>220.6851119894598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2" t="s">
        <v>5</v>
      </c>
      <c r="D21" s="143"/>
      <c r="E21" s="146" t="s">
        <v>6</v>
      </c>
      <c r="F21" s="146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82</v>
      </c>
      <c r="C22" s="117">
        <v>0.17</v>
      </c>
      <c r="D22" s="14">
        <v>4.526</v>
      </c>
      <c r="E22" s="117">
        <f>C22*36.7437</f>
        <v>6.246429</v>
      </c>
      <c r="F22" s="13">
        <f aca="true" t="shared" si="3" ref="E22:F24">D22*36.7437</f>
        <v>166.3019862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89</v>
      </c>
      <c r="C23" s="117">
        <v>0.172</v>
      </c>
      <c r="D23" s="14">
        <v>4.69</v>
      </c>
      <c r="E23" s="117">
        <f t="shared" si="3"/>
        <v>6.3199163999999985</v>
      </c>
      <c r="F23" s="13">
        <f t="shared" si="3"/>
        <v>172.327953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100</v>
      </c>
      <c r="C24" s="117">
        <v>0.174</v>
      </c>
      <c r="D24" s="91">
        <v>4.856</v>
      </c>
      <c r="E24" s="117">
        <f t="shared" si="3"/>
        <v>6.393403799999999</v>
      </c>
      <c r="F24" s="13">
        <f t="shared" si="3"/>
        <v>178.42740719999998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24"/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6" t="s">
        <v>9</v>
      </c>
      <c r="D26" s="146"/>
      <c r="E26" s="142" t="s">
        <v>10</v>
      </c>
      <c r="F26" s="14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8">
        <v>1.52</v>
      </c>
      <c r="D27" s="71">
        <v>162.25</v>
      </c>
      <c r="E27" s="118">
        <f aca="true" t="shared" si="4" ref="E27:F29">C27/$D$86</f>
        <v>1.8760799802517896</v>
      </c>
      <c r="F27" s="71">
        <f t="shared" si="4"/>
        <v>200.25919526042952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81</v>
      </c>
      <c r="C28" s="118">
        <v>1.18</v>
      </c>
      <c r="D28" s="13">
        <v>167.25</v>
      </c>
      <c r="E28" s="118">
        <f t="shared" si="4"/>
        <v>1.4564305109849418</v>
      </c>
      <c r="F28" s="71">
        <f t="shared" si="4"/>
        <v>206.43051098494198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85</v>
      </c>
      <c r="C29" s="118">
        <v>1.01</v>
      </c>
      <c r="D29" s="13">
        <v>171</v>
      </c>
      <c r="E29" s="118">
        <f>C29/$D$86</f>
        <v>1.2466057763515181</v>
      </c>
      <c r="F29" s="71">
        <f t="shared" si="4"/>
        <v>211.05899777832633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6" t="s">
        <v>12</v>
      </c>
      <c r="D31" s="146"/>
      <c r="E31" s="146" t="s">
        <v>10</v>
      </c>
      <c r="F31" s="14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81</v>
      </c>
      <c r="C32" s="118">
        <v>0.86</v>
      </c>
      <c r="D32" s="13">
        <v>346.5</v>
      </c>
      <c r="E32" s="118">
        <f aca="true" t="shared" si="5" ref="E32:F34">C32/$D$86</f>
        <v>1.061466304616144</v>
      </c>
      <c r="F32" s="71">
        <f t="shared" si="5"/>
        <v>427.6721797087139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18">
        <v>0.72</v>
      </c>
      <c r="D33" s="13">
        <v>344</v>
      </c>
      <c r="E33" s="118">
        <f t="shared" si="5"/>
        <v>0.8886694643297951</v>
      </c>
      <c r="F33" s="71">
        <f t="shared" si="5"/>
        <v>424.58652184645763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18">
        <v>0.71</v>
      </c>
      <c r="D34" s="66">
        <v>348.25</v>
      </c>
      <c r="E34" s="118">
        <f t="shared" si="5"/>
        <v>0.8763268328807701</v>
      </c>
      <c r="F34" s="71">
        <f t="shared" si="5"/>
        <v>429.83214021229327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6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4" t="s">
        <v>5</v>
      </c>
      <c r="D36" s="145"/>
      <c r="E36" s="144" t="s">
        <v>6</v>
      </c>
      <c r="F36" s="14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7">
        <v>0.072</v>
      </c>
      <c r="D37" s="75">
        <v>2.354</v>
      </c>
      <c r="E37" s="117">
        <f aca="true" t="shared" si="6" ref="E37:F39">C37*58.0164</f>
        <v>4.1771807999999995</v>
      </c>
      <c r="F37" s="71">
        <f t="shared" si="6"/>
        <v>136.5706056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7">
        <v>0.074</v>
      </c>
      <c r="D38" s="75">
        <v>2.42</v>
      </c>
      <c r="E38" s="117">
        <f t="shared" si="6"/>
        <v>4.2932136</v>
      </c>
      <c r="F38" s="71">
        <f t="shared" si="6"/>
        <v>140.399688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100</v>
      </c>
      <c r="C39" s="117">
        <v>0.046</v>
      </c>
      <c r="D39" s="75">
        <v>2.486</v>
      </c>
      <c r="E39" s="117">
        <f t="shared" si="6"/>
        <v>2.6687543999999996</v>
      </c>
      <c r="F39" s="71">
        <f t="shared" si="6"/>
        <v>144.2287704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24"/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4" t="s">
        <v>5</v>
      </c>
      <c r="D41" s="145"/>
      <c r="E41" s="144" t="s">
        <v>6</v>
      </c>
      <c r="F41" s="14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7">
        <v>0.27</v>
      </c>
      <c r="D42" s="75">
        <v>10.222</v>
      </c>
      <c r="E42" s="117">
        <f aca="true" t="shared" si="7" ref="E42:F44">C42*36.7437</f>
        <v>9.920799</v>
      </c>
      <c r="F42" s="71">
        <f t="shared" si="7"/>
        <v>375.59410139999994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90</v>
      </c>
      <c r="C43" s="117">
        <v>0.266</v>
      </c>
      <c r="D43" s="75">
        <v>10.334</v>
      </c>
      <c r="E43" s="117">
        <f t="shared" si="7"/>
        <v>9.7738242</v>
      </c>
      <c r="F43" s="71">
        <f t="shared" si="7"/>
        <v>379.7093958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101</v>
      </c>
      <c r="C44" s="117">
        <v>0.26</v>
      </c>
      <c r="D44" s="75">
        <v>10.35</v>
      </c>
      <c r="E44" s="117">
        <f t="shared" si="7"/>
        <v>9.553362</v>
      </c>
      <c r="F44" s="71">
        <f t="shared" si="7"/>
        <v>380.29729499999996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21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6" t="s">
        <v>74</v>
      </c>
      <c r="D46" s="146"/>
      <c r="E46" s="142" t="s">
        <v>6</v>
      </c>
      <c r="F46" s="143"/>
      <c r="G46" s="23"/>
      <c r="H46" s="23"/>
      <c r="I46" s="23"/>
      <c r="K46" s="23"/>
      <c r="L46" s="23"/>
      <c r="M46" s="23"/>
    </row>
    <row r="47" spans="2:13" s="6" customFormat="1" ht="15">
      <c r="B47" s="24" t="s">
        <v>96</v>
      </c>
      <c r="C47" s="139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9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95</v>
      </c>
      <c r="C49" s="139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6"/>
    </row>
    <row r="52" spans="2:19" s="22" customFormat="1" ht="15">
      <c r="B52" s="24" t="s">
        <v>82</v>
      </c>
      <c r="C52" s="117">
        <v>14.3</v>
      </c>
      <c r="D52" s="76">
        <v>359.5</v>
      </c>
      <c r="E52" s="117">
        <f aca="true" t="shared" si="8" ref="E52:F54">C52*1.1023</f>
        <v>15.762890000000002</v>
      </c>
      <c r="F52" s="76">
        <f t="shared" si="8"/>
        <v>396.27685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90</v>
      </c>
      <c r="C53" s="117">
        <v>13.3</v>
      </c>
      <c r="D53" s="76">
        <v>361.3</v>
      </c>
      <c r="E53" s="117">
        <f t="shared" si="8"/>
        <v>14.660590000000001</v>
      </c>
      <c r="F53" s="76">
        <f t="shared" si="8"/>
        <v>398.26099000000005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101</v>
      </c>
      <c r="C54" s="117">
        <v>11.9</v>
      </c>
      <c r="D54" s="105">
        <v>359.4</v>
      </c>
      <c r="E54" s="117">
        <f>C54*1.1023</f>
        <v>13.117370000000001</v>
      </c>
      <c r="F54" s="76">
        <f t="shared" si="8"/>
        <v>396.16662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4" t="s">
        <v>18</v>
      </c>
      <c r="D56" s="145"/>
      <c r="E56" s="144" t="s">
        <v>19</v>
      </c>
      <c r="F56" s="14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20">
        <v>0.08</v>
      </c>
      <c r="D57" s="71">
        <v>32.06</v>
      </c>
      <c r="E57" s="120">
        <f aca="true" t="shared" si="9" ref="E57:F59">C57/454*1000</f>
        <v>0.1762114537444934</v>
      </c>
      <c r="F57" s="71">
        <f t="shared" si="9"/>
        <v>70.61674008810573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90</v>
      </c>
      <c r="C58" s="120">
        <v>0.07</v>
      </c>
      <c r="D58" s="71">
        <v>32.28</v>
      </c>
      <c r="E58" s="120">
        <f t="shared" si="9"/>
        <v>0.15418502202643172</v>
      </c>
      <c r="F58" s="71">
        <f t="shared" si="9"/>
        <v>71.10132158590308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101</v>
      </c>
      <c r="C59" s="120">
        <v>0.06</v>
      </c>
      <c r="D59" s="71">
        <v>32.37</v>
      </c>
      <c r="E59" s="120">
        <f t="shared" si="9"/>
        <v>0.13215859030837004</v>
      </c>
      <c r="F59" s="71">
        <f t="shared" si="9"/>
        <v>71.29955947136564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4" t="s">
        <v>21</v>
      </c>
      <c r="D61" s="145"/>
      <c r="E61" s="144" t="s">
        <v>6</v>
      </c>
      <c r="F61" s="14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7">
        <v>0.175</v>
      </c>
      <c r="D62" s="75">
        <v>12.295</v>
      </c>
      <c r="E62" s="117">
        <f aca="true" t="shared" si="10" ref="E62:F64">C62*22.026</f>
        <v>3.8545499999999997</v>
      </c>
      <c r="F62" s="71">
        <f t="shared" si="10"/>
        <v>270.80967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90</v>
      </c>
      <c r="C63" s="117">
        <v>0.16</v>
      </c>
      <c r="D63" s="75">
        <v>12.455</v>
      </c>
      <c r="E63" s="117">
        <f t="shared" si="10"/>
        <v>3.52416</v>
      </c>
      <c r="F63" s="71">
        <f t="shared" si="10"/>
        <v>274.33383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100</v>
      </c>
      <c r="C64" s="117">
        <v>0.125</v>
      </c>
      <c r="D64" s="75">
        <v>11.725</v>
      </c>
      <c r="E64" s="117">
        <f t="shared" si="10"/>
        <v>2.75325</v>
      </c>
      <c r="F64" s="71">
        <f t="shared" si="10"/>
        <v>258.25485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6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44" t="s">
        <v>23</v>
      </c>
      <c r="D66" s="145"/>
      <c r="E66" s="144" t="s">
        <v>24</v>
      </c>
      <c r="F66" s="145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91</v>
      </c>
      <c r="C67" s="117">
        <v>0.03</v>
      </c>
      <c r="D67" s="75">
        <v>1.47</v>
      </c>
      <c r="E67" s="117">
        <f aca="true" t="shared" si="11" ref="E67:F69">C67/3.785</f>
        <v>0.007926023778071334</v>
      </c>
      <c r="F67" s="71">
        <f t="shared" si="11"/>
        <v>0.38837516512549536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82</v>
      </c>
      <c r="C68" s="117">
        <v>0.031</v>
      </c>
      <c r="D68" s="75">
        <v>1.495</v>
      </c>
      <c r="E68" s="117">
        <f t="shared" si="11"/>
        <v>0.00819022457067371</v>
      </c>
      <c r="F68" s="71">
        <f t="shared" si="11"/>
        <v>0.3949801849405548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102</v>
      </c>
      <c r="C69" s="117">
        <v>0.031</v>
      </c>
      <c r="D69" s="75">
        <v>1.489</v>
      </c>
      <c r="E69" s="117">
        <f t="shared" si="11"/>
        <v>0.00819022457067371</v>
      </c>
      <c r="F69" s="71">
        <f t="shared" si="11"/>
        <v>0.39339498018494057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44" t="s">
        <v>26</v>
      </c>
      <c r="D71" s="145"/>
      <c r="E71" s="144" t="s">
        <v>27</v>
      </c>
      <c r="F71" s="145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80</v>
      </c>
      <c r="C72" s="164">
        <v>0</v>
      </c>
      <c r="D72" s="131" t="s">
        <v>73</v>
      </c>
      <c r="E72" s="164">
        <f>C72/454*100</f>
        <v>0</v>
      </c>
      <c r="F72" s="77" t="s">
        <v>73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97</v>
      </c>
      <c r="C73" s="141">
        <v>0.00125</v>
      </c>
      <c r="D73" s="131">
        <v>0.71075</v>
      </c>
      <c r="E73" s="141">
        <f>C73/454*100</f>
        <v>0.00027533039647577095</v>
      </c>
      <c r="F73" s="77">
        <f>D73/454*1000</f>
        <v>1.5655286343612336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82</v>
      </c>
      <c r="C74" s="141">
        <v>0.0125</v>
      </c>
      <c r="D74" s="131">
        <v>0.7275</v>
      </c>
      <c r="E74" s="141">
        <f>C74/454*100</f>
        <v>0.0027533039647577094</v>
      </c>
      <c r="F74" s="77">
        <f>D74/454*1000</f>
        <v>1.6024229074889869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2" t="s">
        <v>26</v>
      </c>
      <c r="D76" s="152"/>
      <c r="E76" s="144" t="s">
        <v>29</v>
      </c>
      <c r="F76" s="14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22">
        <v>0.0024</v>
      </c>
      <c r="D77" s="132">
        <v>0.1285</v>
      </c>
      <c r="E77" s="122">
        <f aca="true" t="shared" si="12" ref="E77:F79">C77/454*1000000</f>
        <v>5.286343612334802</v>
      </c>
      <c r="F77" s="71">
        <f t="shared" si="12"/>
        <v>283.03964757709247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90</v>
      </c>
      <c r="C78" s="122">
        <v>0.002</v>
      </c>
      <c r="D78" s="132">
        <v>0.1287</v>
      </c>
      <c r="E78" s="122">
        <f t="shared" si="12"/>
        <v>4.405286343612334</v>
      </c>
      <c r="F78" s="71">
        <f t="shared" si="12"/>
        <v>283.48017621145374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98</v>
      </c>
      <c r="C79" s="122">
        <v>0.0017</v>
      </c>
      <c r="D79" s="132" t="s">
        <v>73</v>
      </c>
      <c r="E79" s="122">
        <f t="shared" si="12"/>
        <v>3.7444933920704844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40" t="s">
        <v>73</v>
      </c>
      <c r="E85" s="133">
        <v>1.2343</v>
      </c>
      <c r="F85" s="133">
        <v>0.0094</v>
      </c>
      <c r="G85" s="133">
        <v>1.4037</v>
      </c>
      <c r="H85" s="133">
        <v>1.0508</v>
      </c>
      <c r="I85" s="133">
        <v>0.7649</v>
      </c>
      <c r="J85" s="133">
        <v>0.7704</v>
      </c>
      <c r="K85" s="133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0.8102</v>
      </c>
      <c r="E86" s="134" t="s">
        <v>73</v>
      </c>
      <c r="F86" s="134">
        <v>0.0076</v>
      </c>
      <c r="G86" s="134">
        <v>1.1372</v>
      </c>
      <c r="H86" s="134">
        <v>0.8513</v>
      </c>
      <c r="I86" s="134">
        <v>0.6197</v>
      </c>
      <c r="J86" s="134">
        <v>0.6242</v>
      </c>
      <c r="K86" s="134">
        <v>0.1033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106.26</v>
      </c>
      <c r="E87" s="133">
        <v>131.1567</v>
      </c>
      <c r="F87" s="133" t="s">
        <v>73</v>
      </c>
      <c r="G87" s="133">
        <v>149.1572</v>
      </c>
      <c r="H87" s="133">
        <v>111.6528</v>
      </c>
      <c r="I87" s="133">
        <v>81.2758</v>
      </c>
      <c r="J87" s="133">
        <v>81.8627</v>
      </c>
      <c r="K87" s="133">
        <v>13.5458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0.7124</v>
      </c>
      <c r="E88" s="134">
        <v>0.8793</v>
      </c>
      <c r="F88" s="134">
        <v>0.0067</v>
      </c>
      <c r="G88" s="134" t="s">
        <v>73</v>
      </c>
      <c r="H88" s="134">
        <v>0.7486</v>
      </c>
      <c r="I88" s="134">
        <v>0.5449</v>
      </c>
      <c r="J88" s="134">
        <v>0.5488</v>
      </c>
      <c r="K88" s="134">
        <v>0.0908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0.9517</v>
      </c>
      <c r="E89" s="133">
        <v>1.1747</v>
      </c>
      <c r="F89" s="133">
        <v>0.009</v>
      </c>
      <c r="G89" s="133">
        <v>1.3359</v>
      </c>
      <c r="H89" s="133" t="s">
        <v>73</v>
      </c>
      <c r="I89" s="133">
        <v>0.7279</v>
      </c>
      <c r="J89" s="133">
        <v>0.7332</v>
      </c>
      <c r="K89" s="133">
        <v>0.1213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1.3074</v>
      </c>
      <c r="E90" s="134">
        <v>1.6137</v>
      </c>
      <c r="F90" s="134">
        <v>0.0123</v>
      </c>
      <c r="G90" s="134">
        <v>1.8352</v>
      </c>
      <c r="H90" s="134">
        <v>1.3738</v>
      </c>
      <c r="I90" s="134" t="s">
        <v>73</v>
      </c>
      <c r="J90" s="134">
        <v>1.0072</v>
      </c>
      <c r="K90" s="134">
        <v>0.1667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1.298</v>
      </c>
      <c r="E91" s="133">
        <v>1.6022</v>
      </c>
      <c r="F91" s="133">
        <v>0.0122</v>
      </c>
      <c r="G91" s="133">
        <v>1.822</v>
      </c>
      <c r="H91" s="133">
        <v>1.3639</v>
      </c>
      <c r="I91" s="133">
        <v>0.9928</v>
      </c>
      <c r="J91" s="133" t="s">
        <v>73</v>
      </c>
      <c r="K91" s="133">
        <v>0.1655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7.8445</v>
      </c>
      <c r="E92" s="134">
        <v>9.6825</v>
      </c>
      <c r="F92" s="134">
        <v>0.0738</v>
      </c>
      <c r="G92" s="134">
        <v>11.0113</v>
      </c>
      <c r="H92" s="134">
        <v>8.2426</v>
      </c>
      <c r="I92" s="134">
        <v>6.0001</v>
      </c>
      <c r="J92" s="134">
        <v>6.0434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55</v>
      </c>
      <c r="C114" s="155"/>
      <c r="D114" s="155"/>
      <c r="E114" s="155"/>
      <c r="F114" s="155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1" t="s">
        <v>56</v>
      </c>
      <c r="C115" s="151"/>
      <c r="D115" s="151"/>
      <c r="E115" s="151"/>
      <c r="F115" s="151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1" t="s">
        <v>57</v>
      </c>
      <c r="C116" s="151"/>
      <c r="D116" s="151"/>
      <c r="E116" s="151"/>
      <c r="F116" s="151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1" t="s">
        <v>58</v>
      </c>
      <c r="C117" s="151"/>
      <c r="D117" s="151"/>
      <c r="E117" s="151"/>
      <c r="F117" s="151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1" t="s">
        <v>59</v>
      </c>
      <c r="C118" s="151"/>
      <c r="D118" s="151"/>
      <c r="E118" s="151"/>
      <c r="F118" s="151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1" t="s">
        <v>60</v>
      </c>
      <c r="C119" s="151"/>
      <c r="D119" s="151"/>
      <c r="E119" s="151"/>
      <c r="F119" s="151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1" t="s">
        <v>61</v>
      </c>
      <c r="C120" s="151"/>
      <c r="D120" s="151"/>
      <c r="E120" s="151"/>
      <c r="F120" s="151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0" t="s">
        <v>62</v>
      </c>
      <c r="C121" s="150"/>
      <c r="D121" s="150"/>
      <c r="E121" s="150"/>
      <c r="F121" s="150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53"/>
      <c r="D123" s="162"/>
      <c r="E123" s="162"/>
      <c r="F123" s="154"/>
      <c r="G123" s="125"/>
      <c r="H123" s="125"/>
    </row>
    <row r="124" spans="2:8" ht="30.75" customHeight="1">
      <c r="B124" s="32" t="s">
        <v>64</v>
      </c>
      <c r="C124" s="153" t="s">
        <v>65</v>
      </c>
      <c r="D124" s="154"/>
      <c r="E124" s="153" t="s">
        <v>66</v>
      </c>
      <c r="F124" s="154"/>
      <c r="G124" s="125"/>
      <c r="H124" s="125"/>
    </row>
    <row r="125" spans="2:8" ht="30.75" customHeight="1">
      <c r="B125" s="32" t="s">
        <v>67</v>
      </c>
      <c r="C125" s="153" t="s">
        <v>68</v>
      </c>
      <c r="D125" s="154"/>
      <c r="E125" s="153" t="s">
        <v>69</v>
      </c>
      <c r="F125" s="154"/>
      <c r="G125" s="125"/>
      <c r="H125" s="125"/>
    </row>
    <row r="126" spans="2:8" ht="15" customHeight="1">
      <c r="B126" s="156" t="s">
        <v>70</v>
      </c>
      <c r="C126" s="158" t="s">
        <v>71</v>
      </c>
      <c r="D126" s="159"/>
      <c r="E126" s="158" t="s">
        <v>72</v>
      </c>
      <c r="F126" s="159"/>
      <c r="G126" s="125"/>
      <c r="H126" s="125"/>
    </row>
    <row r="127" spans="2:8" ht="15" customHeight="1">
      <c r="B127" s="157"/>
      <c r="C127" s="160"/>
      <c r="D127" s="161"/>
      <c r="E127" s="160"/>
      <c r="F127" s="161"/>
      <c r="G127" s="125"/>
      <c r="H127" s="125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2018-03-20T06:36:57Z</dcterms:modified>
  <cp:category/>
  <cp:version/>
  <cp:contentType/>
  <cp:contentStatus/>
</cp:coreProperties>
</file>