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<sst xmlns="http://schemas.openxmlformats.org/spreadsheetml/2006/main" count="166" uniqueCount="99">
  <si>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</si>
  <si>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</si>
  <si>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</si>
  <si>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</si>
  <si>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</si>
  <si>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</si>
  <si>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</si>
  <si>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</si>
  <si>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</si>
  <si>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</si>
  <si>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</si>
  <si>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</si>
  <si>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</si>
  <si>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</si>
  <si>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</si>
  <si>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</si>
  <si>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</si>
  <si>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</si>
  <si>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</si>
  <si>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</si>
  <si>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</si>
  <si>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</si>
  <si>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</si>
  <si>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</si>
  <si>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</si>
  <si>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</si>
  <si>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</si>
  <si>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</si>
  <si>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</si>
  <si>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</si>
  <si>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</si>
  <si>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</si>
  <si>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</si>
  <si>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</si>
  <si>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</si>
  <si>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</si>
  <si>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</si>
  <si>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</si>
  <si>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</si>
  <si>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</si>
  <si>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</si>
  <si>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</si>
  <si>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</si>
  <si>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</si>
  <si>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</si>
  <si>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</si>
  <si>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</si>
  <si>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</si>
  <si>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</si>
  <si>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</si>
  <si>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</si>
  <si>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</si>
  <si>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</si>
  <si>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</si>
  <si>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</si>
  <si>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</si>
  <si>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</si>
  <si>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</si>
  <si>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</si>
  <si>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</si>
  <si>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</si>
  <si>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</si>
  <si>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</si>
  <si>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</si>
  <si>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</si>
  <si>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</si>
  <si>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</si>
  <si>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</si>
  <si>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</si>
  <si>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</si>
  <si>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</si>
  <si>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</si>
  <si>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</si>
  <si>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</si>
  <si>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</si>
  <si>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</si>
  <si>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</si>
  <si>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</si>
  <si>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</si>
  <si>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</si>
  <si>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</si>
  <si>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Березень'19</t>
  </si>
  <si>
    <t>CME - Січень '19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</si>
  <si>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</si>
  <si>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</si>
  <si>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</si>
  <si>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</si>
  <si>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</si>
  <si>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</si>
  <si>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</si>
  <si>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</si>
  <si>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</si>
  <si>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</si>
  <si>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</si>
  <si>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</si>
  <si>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</si>
  <si>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</si>
  <si>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</si>
  <si>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19 лютого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</si>
</sst>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98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81</v>
      </c>
      <c r="C7" s="114">
        <v>0.05</v>
      </c>
      <c r="D7" s="14">
        <v>3.702</v>
      </c>
      <c r="E7" s="114">
        <f aca="true" t="shared" si="0" ref="E7:F9">C7*39.3683</f>
        <v>1.968415</v>
      </c>
      <c r="F7" s="13">
        <f t="shared" si="0"/>
        <v>145.7414466</v>
      </c>
    </row>
    <row r="8" spans="2:6" s="6" customFormat="1" ht="15">
      <c r="B8" s="24" t="s">
        <v>80</v>
      </c>
      <c r="C8" s="114">
        <v>0.046</v>
      </c>
      <c r="D8" s="14">
        <v>3.78</v>
      </c>
      <c r="E8" s="114">
        <f t="shared" si="0"/>
        <v>1.8109418</v>
      </c>
      <c r="F8" s="13">
        <f t="shared" si="0"/>
        <v>148.81217399999997</v>
      </c>
    </row>
    <row r="9" spans="2:17" s="6" customFormat="1" ht="15">
      <c r="B9" s="24" t="s">
        <v>86</v>
      </c>
      <c r="C9" s="114">
        <v>0.044</v>
      </c>
      <c r="D9" s="14">
        <v>3.862</v>
      </c>
      <c r="E9" s="114">
        <f t="shared" si="0"/>
        <v>1.7322052</v>
      </c>
      <c r="F9" s="13">
        <f>D9*39.3683</f>
        <v>152.0403746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16">
        <v>1.25</v>
      </c>
      <c r="D12" s="13">
        <v>173.5</v>
      </c>
      <c r="E12" s="116">
        <f>C12/$D$86</f>
        <v>1.4178765880217785</v>
      </c>
      <c r="F12" s="71">
        <f aca="true" t="shared" si="1" ref="E12:F14">D12/$D$86</f>
        <v>196.80127041742287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90</v>
      </c>
      <c r="C13" s="135">
        <v>0.25</v>
      </c>
      <c r="D13" s="13">
        <v>174</v>
      </c>
      <c r="E13" s="135">
        <f t="shared" si="1"/>
        <v>0.2835753176043557</v>
      </c>
      <c r="F13" s="71">
        <f t="shared" si="1"/>
        <v>197.36842105263156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89</v>
      </c>
      <c r="C14" s="137">
        <v>0</v>
      </c>
      <c r="D14" s="13">
        <v>177.5</v>
      </c>
      <c r="E14" s="137">
        <f t="shared" si="1"/>
        <v>0</v>
      </c>
      <c r="F14" s="71">
        <f t="shared" si="1"/>
        <v>201.33847549909254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34">
        <v>0</v>
      </c>
      <c r="D17" s="87">
        <v>22850</v>
      </c>
      <c r="E17" s="137">
        <f aca="true" t="shared" si="2" ref="E17:F19">C17/$D$87</f>
        <v>0</v>
      </c>
      <c r="F17" s="71">
        <f t="shared" si="2"/>
        <v>206.20882591823843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34">
        <v>0</v>
      </c>
      <c r="D18" s="87">
        <v>23680</v>
      </c>
      <c r="E18" s="137">
        <f t="shared" si="2"/>
        <v>0</v>
      </c>
      <c r="F18" s="71">
        <f t="shared" si="2"/>
        <v>213.69912462774118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64">
        <v>10</v>
      </c>
      <c r="D19" s="87">
        <v>24000</v>
      </c>
      <c r="E19" s="116">
        <f t="shared" si="2"/>
        <v>0.0902445627650934</v>
      </c>
      <c r="F19" s="71">
        <f t="shared" si="2"/>
        <v>216.58695063622417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4">
        <v>0.144</v>
      </c>
      <c r="D22" s="14">
        <v>4.902</v>
      </c>
      <c r="E22" s="114">
        <f aca="true" t="shared" si="3" ref="E22:F24">C22*36.7437</f>
        <v>5.2910927999999995</v>
      </c>
      <c r="F22" s="13">
        <f t="shared" si="3"/>
        <v>180.1176174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4">
        <v>0.146</v>
      </c>
      <c r="D23" s="14">
        <v>4.916</v>
      </c>
      <c r="E23" s="114">
        <f t="shared" si="3"/>
        <v>5.364580199999999</v>
      </c>
      <c r="F23" s="13">
        <f t="shared" si="3"/>
        <v>180.6320292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86</v>
      </c>
      <c r="C24" s="114">
        <v>0.126</v>
      </c>
      <c r="D24" s="89">
        <v>4.956</v>
      </c>
      <c r="E24" s="114">
        <f t="shared" si="3"/>
        <v>4.629706199999999</v>
      </c>
      <c r="F24" s="13">
        <f t="shared" si="3"/>
        <v>182.1017772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1.5</v>
      </c>
      <c r="D27" s="71">
        <v>194</v>
      </c>
      <c r="E27" s="135">
        <f aca="true" t="shared" si="4" ref="E27:F29">C27/$D$86</f>
        <v>1.7014519056261341</v>
      </c>
      <c r="F27" s="71">
        <f t="shared" si="4"/>
        <v>220.05444646098002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5">
        <v>1</v>
      </c>
      <c r="D28" s="13">
        <v>195.25</v>
      </c>
      <c r="E28" s="135">
        <f t="shared" si="4"/>
        <v>1.134301270417423</v>
      </c>
      <c r="F28" s="71">
        <f t="shared" si="4"/>
        <v>221.4723230490018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35">
        <v>1.25</v>
      </c>
      <c r="D29" s="13">
        <v>179.75</v>
      </c>
      <c r="E29" s="135">
        <f>C29/$D$86</f>
        <v>1.4178765880217785</v>
      </c>
      <c r="F29" s="71">
        <f t="shared" si="4"/>
        <v>203.89065335753176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0.25</v>
      </c>
      <c r="D32" s="13">
        <v>363.25</v>
      </c>
      <c r="E32" s="135">
        <f aca="true" t="shared" si="5" ref="E32:F34">C32/$D$86</f>
        <v>0.2835753176043557</v>
      </c>
      <c r="F32" s="71">
        <f t="shared" si="5"/>
        <v>412.0349364791288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16">
        <v>0.25</v>
      </c>
      <c r="D33" s="13">
        <v>361.25</v>
      </c>
      <c r="E33" s="116">
        <f t="shared" si="5"/>
        <v>0.2835753176043557</v>
      </c>
      <c r="F33" s="71">
        <f t="shared" si="5"/>
        <v>409.766333938294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89</v>
      </c>
      <c r="C34" s="135">
        <v>0.25</v>
      </c>
      <c r="D34" s="66">
        <v>365.5</v>
      </c>
      <c r="E34" s="135">
        <f t="shared" si="5"/>
        <v>0.2835753176043557</v>
      </c>
      <c r="F34" s="71">
        <f t="shared" si="5"/>
        <v>414.58711433756804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4">
        <v>0.056</v>
      </c>
      <c r="D37" s="75">
        <v>2.702</v>
      </c>
      <c r="E37" s="114">
        <f aca="true" t="shared" si="6" ref="E37:F39">C37*58.0164</f>
        <v>3.2489184</v>
      </c>
      <c r="F37" s="71">
        <f t="shared" si="6"/>
        <v>156.76031279999998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4">
        <v>0.052</v>
      </c>
      <c r="D38" s="75">
        <v>2.75</v>
      </c>
      <c r="E38" s="114">
        <f t="shared" si="6"/>
        <v>3.0168527999999997</v>
      </c>
      <c r="F38" s="71">
        <f t="shared" si="6"/>
        <v>159.5451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86</v>
      </c>
      <c r="C39" s="114">
        <v>0.034</v>
      </c>
      <c r="D39" s="75">
        <v>2.8</v>
      </c>
      <c r="E39" s="114">
        <f t="shared" si="6"/>
        <v>1.9725576</v>
      </c>
      <c r="F39" s="71">
        <f t="shared" si="6"/>
        <v>162.44591999999997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4">
        <v>0.066</v>
      </c>
      <c r="D42" s="75">
        <v>9.01</v>
      </c>
      <c r="E42" s="114">
        <f aca="true" t="shared" si="7" ref="E42:F44">C42*36.7437</f>
        <v>2.4250841999999997</v>
      </c>
      <c r="F42" s="71">
        <f t="shared" si="7"/>
        <v>331.06073699999996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4">
        <v>0.07</v>
      </c>
      <c r="D43" s="75">
        <v>9.14</v>
      </c>
      <c r="E43" s="114">
        <f t="shared" si="7"/>
        <v>2.572059</v>
      </c>
      <c r="F43" s="71">
        <f t="shared" si="7"/>
        <v>335.837418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4">
        <v>0.07</v>
      </c>
      <c r="D44" s="75">
        <v>9.29</v>
      </c>
      <c r="E44" s="114">
        <f t="shared" si="7"/>
        <v>2.572059</v>
      </c>
      <c r="F44" s="71">
        <f t="shared" si="7"/>
        <v>341.34897299999994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4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93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79</v>
      </c>
      <c r="C52" s="114">
        <v>1.1</v>
      </c>
      <c r="D52" s="76">
        <v>306.4</v>
      </c>
      <c r="E52" s="114">
        <f aca="true" t="shared" si="8" ref="E52:F54">C52*1.1023</f>
        <v>1.21253</v>
      </c>
      <c r="F52" s="76">
        <f t="shared" si="8"/>
        <v>337.74472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4">
        <v>1</v>
      </c>
      <c r="D53" s="76">
        <v>309.5</v>
      </c>
      <c r="E53" s="114">
        <f t="shared" si="8"/>
        <v>1.1023</v>
      </c>
      <c r="F53" s="76">
        <f t="shared" si="8"/>
        <v>341.16185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86</v>
      </c>
      <c r="C54" s="114">
        <v>1.2</v>
      </c>
      <c r="D54" s="76">
        <v>313.8</v>
      </c>
      <c r="E54" s="114">
        <f>C54*1.1023</f>
        <v>1.32276</v>
      </c>
      <c r="F54" s="76">
        <f t="shared" si="8"/>
        <v>345.90174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5">
        <v>0.21</v>
      </c>
      <c r="D57" s="71">
        <v>29.8</v>
      </c>
      <c r="E57" s="135">
        <f aca="true" t="shared" si="9" ref="E57:F59">C57/454*1000</f>
        <v>0.46255506607929514</v>
      </c>
      <c r="F57" s="71">
        <f t="shared" si="9"/>
        <v>65.63876651982379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5">
        <v>0.2</v>
      </c>
      <c r="D58" s="71">
        <v>30.3</v>
      </c>
      <c r="E58" s="135">
        <f t="shared" si="9"/>
        <v>0.4405286343612335</v>
      </c>
      <c r="F58" s="71">
        <f t="shared" si="9"/>
        <v>66.74008810572687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86</v>
      </c>
      <c r="C59" s="135">
        <v>0.21</v>
      </c>
      <c r="D59" s="71">
        <v>30.42</v>
      </c>
      <c r="E59" s="135">
        <f t="shared" si="9"/>
        <v>0.46255506607929514</v>
      </c>
      <c r="F59" s="71">
        <f t="shared" si="9"/>
        <v>67.00440528634361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4">
        <v>0.13</v>
      </c>
      <c r="D62" s="75">
        <v>9.885</v>
      </c>
      <c r="E62" s="114">
        <f aca="true" t="shared" si="10" ref="E62:F64">C62*22.026</f>
        <v>2.8633800000000003</v>
      </c>
      <c r="F62" s="71">
        <f t="shared" si="10"/>
        <v>217.72701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4">
        <v>0.105</v>
      </c>
      <c r="D63" s="75">
        <v>10</v>
      </c>
      <c r="E63" s="114">
        <f t="shared" si="10"/>
        <v>2.3127299999999997</v>
      </c>
      <c r="F63" s="71">
        <f t="shared" si="10"/>
        <v>220.26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86</v>
      </c>
      <c r="C64" s="114">
        <v>0.105</v>
      </c>
      <c r="D64" s="75">
        <v>10.195</v>
      </c>
      <c r="E64" s="114">
        <f t="shared" si="10"/>
        <v>2.3127299999999997</v>
      </c>
      <c r="F64" s="71">
        <f t="shared" si="10"/>
        <v>224.55507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5" t="s">
        <v>84</v>
      </c>
      <c r="D66" s="146"/>
      <c r="E66" s="145" t="s">
        <v>23</v>
      </c>
      <c r="F66" s="14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79</v>
      </c>
      <c r="C67" s="114">
        <v>0.015</v>
      </c>
      <c r="D67" s="75">
        <v>1.315</v>
      </c>
      <c r="E67" s="114">
        <f aca="true" t="shared" si="11" ref="E67:F69">C67/3.785</f>
        <v>0.003963011889035667</v>
      </c>
      <c r="F67" s="71">
        <f t="shared" si="11"/>
        <v>0.3474240422721268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95</v>
      </c>
      <c r="C68" s="114">
        <v>0.01</v>
      </c>
      <c r="D68" s="75">
        <v>1.33</v>
      </c>
      <c r="E68" s="114">
        <f t="shared" si="11"/>
        <v>0.002642007926023778</v>
      </c>
      <c r="F68" s="71">
        <f t="shared" si="11"/>
        <v>0.3513870541611625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80</v>
      </c>
      <c r="C69" s="114">
        <v>0.01</v>
      </c>
      <c r="D69" s="75">
        <v>1.345</v>
      </c>
      <c r="E69" s="114">
        <f t="shared" si="11"/>
        <v>0.002642007926023778</v>
      </c>
      <c r="F69" s="71">
        <f t="shared" si="11"/>
        <v>0.35535006605019814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87</v>
      </c>
      <c r="C72" s="131">
        <v>0.002</v>
      </c>
      <c r="D72" s="126">
        <v>0.982</v>
      </c>
      <c r="E72" s="131">
        <f>C72/454*100</f>
        <v>0.00044052863436123345</v>
      </c>
      <c r="F72" s="77">
        <f>D72/454*1000</f>
        <v>2.1629955947136565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79</v>
      </c>
      <c r="C73" s="142">
        <v>0.00025</v>
      </c>
      <c r="D73" s="126">
        <v>0.9825</v>
      </c>
      <c r="E73" s="142">
        <f>C73/454*100</f>
        <v>5.506607929515418E-05</v>
      </c>
      <c r="F73" s="77">
        <f>D73/454*1000</f>
        <v>2.1640969162995596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95</v>
      </c>
      <c r="C74" s="142">
        <v>0.00575</v>
      </c>
      <c r="D74" s="126">
        <v>0.997</v>
      </c>
      <c r="E74" s="142">
        <f>C74/454*100</f>
        <v>0.0012665198237885463</v>
      </c>
      <c r="F74" s="77">
        <f>D74/454*1000</f>
        <v>2.196035242290749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0.0021</v>
      </c>
      <c r="D77" s="127">
        <v>0.132</v>
      </c>
      <c r="E77" s="118">
        <f aca="true" t="shared" si="12" ref="E77:F79">C77/454*1000000</f>
        <v>4.6255506607929515</v>
      </c>
      <c r="F77" s="71">
        <f t="shared" si="12"/>
        <v>290.7488986784141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18">
        <v>0.0023</v>
      </c>
      <c r="D78" s="127">
        <v>0.1322</v>
      </c>
      <c r="E78" s="118">
        <f t="shared" si="12"/>
        <v>5.066079295154185</v>
      </c>
      <c r="F78" s="71">
        <f t="shared" si="12"/>
        <v>291.18942731277536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86</v>
      </c>
      <c r="C79" s="118">
        <v>0.0026</v>
      </c>
      <c r="D79" s="127" t="s">
        <v>72</v>
      </c>
      <c r="E79" s="118">
        <f t="shared" si="12"/>
        <v>5.7268722466960345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1.1343</v>
      </c>
      <c r="F85" s="128">
        <v>0.009</v>
      </c>
      <c r="G85" s="128">
        <v>1.3056</v>
      </c>
      <c r="H85" s="128">
        <v>0.9986</v>
      </c>
      <c r="I85" s="128">
        <v>0.7577</v>
      </c>
      <c r="J85" s="128">
        <v>0.7162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0.8816</v>
      </c>
      <c r="E86" s="129" t="s">
        <v>72</v>
      </c>
      <c r="F86" s="129">
        <v>0.008</v>
      </c>
      <c r="G86" s="129">
        <v>1.151</v>
      </c>
      <c r="H86" s="129">
        <v>0.8804</v>
      </c>
      <c r="I86" s="129">
        <v>0.668</v>
      </c>
      <c r="J86" s="129">
        <v>0.6314</v>
      </c>
      <c r="K86" s="129">
        <v>0.1123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110.81</v>
      </c>
      <c r="E87" s="128">
        <v>125.6918</v>
      </c>
      <c r="F87" s="128" t="s">
        <v>72</v>
      </c>
      <c r="G87" s="128">
        <v>144.6735</v>
      </c>
      <c r="H87" s="128">
        <v>110.6551</v>
      </c>
      <c r="I87" s="128">
        <v>83.9597</v>
      </c>
      <c r="J87" s="128">
        <v>79.3621</v>
      </c>
      <c r="K87" s="128">
        <v>14.1183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0.7659</v>
      </c>
      <c r="E88" s="129">
        <v>0.8688</v>
      </c>
      <c r="F88" s="129">
        <v>0.0069</v>
      </c>
      <c r="G88" s="129" t="s">
        <v>72</v>
      </c>
      <c r="H88" s="129">
        <v>0.7649</v>
      </c>
      <c r="I88" s="129">
        <v>0.5803</v>
      </c>
      <c r="J88" s="129">
        <v>0.5486</v>
      </c>
      <c r="K88" s="129">
        <v>0.0976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1.0014</v>
      </c>
      <c r="E89" s="128">
        <v>1.1359</v>
      </c>
      <c r="F89" s="128">
        <v>0.009</v>
      </c>
      <c r="G89" s="128">
        <v>1.3074</v>
      </c>
      <c r="H89" s="128" t="s">
        <v>72</v>
      </c>
      <c r="I89" s="128">
        <v>0.7588</v>
      </c>
      <c r="J89" s="128">
        <v>0.7172</v>
      </c>
      <c r="K89" s="128">
        <v>0.1276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1.3198</v>
      </c>
      <c r="E90" s="129">
        <v>1.497</v>
      </c>
      <c r="F90" s="129">
        <v>0.0119</v>
      </c>
      <c r="G90" s="129">
        <v>1.7231</v>
      </c>
      <c r="H90" s="129">
        <v>1.318</v>
      </c>
      <c r="I90" s="129" t="s">
        <v>72</v>
      </c>
      <c r="J90" s="129">
        <v>0.9452</v>
      </c>
      <c r="K90" s="129">
        <v>0.1682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1.3963</v>
      </c>
      <c r="E91" s="128">
        <v>1.5838</v>
      </c>
      <c r="F91" s="128">
        <v>0.0126</v>
      </c>
      <c r="G91" s="128">
        <v>1.823</v>
      </c>
      <c r="H91" s="128">
        <v>1.3943</v>
      </c>
      <c r="I91" s="128">
        <v>1.0579</v>
      </c>
      <c r="J91" s="128" t="s">
        <v>72</v>
      </c>
      <c r="K91" s="128">
        <v>0.1779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7.8487</v>
      </c>
      <c r="E92" s="129">
        <v>8.9028</v>
      </c>
      <c r="F92" s="129">
        <v>0.0708</v>
      </c>
      <c r="G92" s="129">
        <v>10.2473</v>
      </c>
      <c r="H92" s="129">
        <v>7.8377</v>
      </c>
      <c r="I92" s="129">
        <v>5.9469</v>
      </c>
      <c r="J92" s="129">
        <v>5.6212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4"/>
      <c r="D123" s="163"/>
      <c r="E123" s="163"/>
      <c r="F123" s="155"/>
      <c r="G123" s="120"/>
      <c r="H123" s="120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0"/>
      <c r="H124" s="120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0"/>
      <c r="H125" s="120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0"/>
      <c r="H126" s="120"/>
    </row>
    <row r="127" spans="2:8" ht="15" customHeight="1">
      <c r="B127" s="158"/>
      <c r="C127" s="161"/>
      <c r="D127" s="162"/>
      <c r="E127" s="161"/>
      <c r="F127" s="162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2019-02-20T05:36:08Z</dcterms:modified>
  <cp:category/>
  <cp:version/>
  <cp:contentType/>
  <cp:contentStatus/>
</cp:coreProperties>
</file>