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<sst xmlns="http://schemas.openxmlformats.org/spreadsheetml/2006/main" count="171" uniqueCount="103">
  <si>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</si>
  <si>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</si>
  <si>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</si>
  <si>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</si>
  <si>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</si>
  <si>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</si>
  <si>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</si>
  <si>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</si>
  <si>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</si>
  <si>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</si>
  <si>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</si>
  <si>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</si>
  <si>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</si>
  <si>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</si>
  <si>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</si>
  <si>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</si>
  <si>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</si>
  <si>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</si>
  <si>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</si>
  <si>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</si>
  <si>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</si>
  <si>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</si>
  <si>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</si>
  <si>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</si>
  <si>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</si>
  <si>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</si>
  <si>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</si>
  <si>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</si>
  <si>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</si>
  <si>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</si>
  <si>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</si>
  <si>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</si>
  <si>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</si>
  <si>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</si>
  <si>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</si>
  <si>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</si>
  <si>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</si>
  <si>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</si>
  <si>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</si>
  <si>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</si>
  <si>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</si>
  <si>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</si>
  <si>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</si>
  <si>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</si>
  <si>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</si>
  <si>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</si>
  <si>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</si>
  <si>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</si>
  <si>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</si>
  <si>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</si>
  <si>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</si>
  <si>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</si>
  <si>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</si>
  <si>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</si>
  <si>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</si>
  <si>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</si>
  <si>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</si>
  <si>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</si>
  <si>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</si>
  <si>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</si>
  <si>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</si>
  <si>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</si>
  <si>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</si>
  <si>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</si>
  <si>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</si>
  <si>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</si>
  <si>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</si>
  <si>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</si>
  <si>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</si>
  <si>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</si>
  <si>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</si>
  <si>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</si>
  <si>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</si>
  <si>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</si>
  <si>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</si>
  <si>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</si>
  <si>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</si>
  <si>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</si>
  <si>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</si>
  <si>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</si>
  <si>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Вересень'19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</si>
  <si>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</si>
  <si>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</si>
  <si>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</si>
  <si>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</si>
  <si>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</si>
  <si>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</si>
  <si>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</si>
  <si>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</si>
  <si>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</si>
  <si>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</si>
  <si>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</si>
  <si>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</si>
  <si>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</si>
  <si>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</si>
  <si>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</si>
  <si>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</si>
  <si>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</si>
  <si>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18 вересня 2019 року</t>
  </si>
  <si>
    <t>TOCOM - Березень'20 (¥/МT)</t>
  </si>
  <si>
    <t>TOCOM - Жовтень '19 (¥/МT)</t>
  </si>
  <si>
    <t>TOCOM - Грудень  '19 (¥/МT)</t>
  </si>
  <si>
    <t>TOCOM - Лютий '20 (¥/МT)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</si>
</sst>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5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3" t="s">
        <v>98</v>
      </c>
      <c r="D4" s="144"/>
      <c r="E4" s="144"/>
      <c r="F4" s="14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85</v>
      </c>
      <c r="C7" s="115">
        <v>0.032</v>
      </c>
      <c r="D7" s="14">
        <v>3.716</v>
      </c>
      <c r="E7" s="115">
        <f aca="true" t="shared" si="0" ref="E7:F9">C7*39.3683</f>
        <v>1.2597856</v>
      </c>
      <c r="F7" s="13">
        <f t="shared" si="0"/>
        <v>146.2926028</v>
      </c>
    </row>
    <row r="8" spans="2:6" s="6" customFormat="1" ht="15">
      <c r="B8" s="24" t="s">
        <v>82</v>
      </c>
      <c r="C8" s="115">
        <v>0.024</v>
      </c>
      <c r="D8" s="14">
        <v>3.832</v>
      </c>
      <c r="E8" s="115">
        <f t="shared" si="0"/>
        <v>0.9448392</v>
      </c>
      <c r="F8" s="13">
        <f t="shared" si="0"/>
        <v>150.85932559999998</v>
      </c>
    </row>
    <row r="9" spans="2:17" s="6" customFormat="1" ht="15">
      <c r="B9" s="24" t="s">
        <v>97</v>
      </c>
      <c r="C9" s="115">
        <v>0.02</v>
      </c>
      <c r="D9" s="14">
        <v>3.91</v>
      </c>
      <c r="E9" s="115">
        <f t="shared" si="0"/>
        <v>0.787366</v>
      </c>
      <c r="F9" s="13">
        <f t="shared" si="0"/>
        <v>153.930053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4">
        <v>0.15</v>
      </c>
      <c r="D12" s="13">
        <v>164.25</v>
      </c>
      <c r="E12" s="114">
        <f>C12/$D$86</f>
        <v>0.16596592166408497</v>
      </c>
      <c r="F12" s="71">
        <f aca="true" t="shared" si="1" ref="E12:F14">D12/$D$86</f>
        <v>181.73268422217305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0.15</v>
      </c>
      <c r="D13" s="13">
        <v>169.25</v>
      </c>
      <c r="E13" s="114">
        <f t="shared" si="1"/>
        <v>0.16596592166408497</v>
      </c>
      <c r="F13" s="71">
        <f t="shared" si="1"/>
        <v>187.26488161097586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14">
        <v>0.15</v>
      </c>
      <c r="D14" s="13">
        <v>171.5</v>
      </c>
      <c r="E14" s="114">
        <f t="shared" si="1"/>
        <v>0.16596592166408497</v>
      </c>
      <c r="F14" s="71">
        <f t="shared" si="1"/>
        <v>189.75437043593715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9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2" t="s">
        <v>74</v>
      </c>
      <c r="D16" s="142"/>
      <c r="E16" s="138" t="s">
        <v>6</v>
      </c>
      <c r="F16" s="13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28">
        <v>0</v>
      </c>
      <c r="D17" s="87" t="s">
        <v>72</v>
      </c>
      <c r="E17" s="13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59">
        <v>250</v>
      </c>
      <c r="D18" s="87">
        <v>22240</v>
      </c>
      <c r="E18" s="129">
        <f t="shared" si="2"/>
        <v>2.316316130825535</v>
      </c>
      <c r="F18" s="71">
        <f t="shared" si="2"/>
        <v>206.0594829982396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59">
        <v>190</v>
      </c>
      <c r="D19" s="87">
        <v>23330</v>
      </c>
      <c r="E19" s="129">
        <f t="shared" si="2"/>
        <v>1.7604002594274066</v>
      </c>
      <c r="F19" s="71">
        <f t="shared" si="2"/>
        <v>216.15862132863893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8" t="s">
        <v>5</v>
      </c>
      <c r="D21" s="139"/>
      <c r="E21" s="142" t="s">
        <v>6</v>
      </c>
      <c r="F21" s="142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85</v>
      </c>
      <c r="C22" s="115">
        <v>0.052</v>
      </c>
      <c r="D22" s="14">
        <v>4.894</v>
      </c>
      <c r="E22" s="115">
        <f aca="true" t="shared" si="3" ref="E22:F24">C22*36.7437</f>
        <v>1.9106723999999997</v>
      </c>
      <c r="F22" s="13">
        <f t="shared" si="3"/>
        <v>179.82366779999998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5">
        <v>0.05</v>
      </c>
      <c r="D23" s="14">
        <v>4.956</v>
      </c>
      <c r="E23" s="115">
        <f t="shared" si="3"/>
        <v>1.8371849999999998</v>
      </c>
      <c r="F23" s="13">
        <f t="shared" si="3"/>
        <v>182.1017772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5">
        <v>0.046</v>
      </c>
      <c r="D24" s="75">
        <v>5.004</v>
      </c>
      <c r="E24" s="115">
        <f t="shared" si="3"/>
        <v>1.6902101999999999</v>
      </c>
      <c r="F24" s="13">
        <f t="shared" si="3"/>
        <v>183.86547479999996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2" t="s">
        <v>9</v>
      </c>
      <c r="D26" s="142"/>
      <c r="E26" s="138" t="s">
        <v>10</v>
      </c>
      <c r="F26" s="13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94</v>
      </c>
      <c r="C27" s="114">
        <v>0.29</v>
      </c>
      <c r="D27" s="71">
        <v>171.5</v>
      </c>
      <c r="E27" s="114">
        <f aca="true" t="shared" si="4" ref="E27:F29">C27/$D$86</f>
        <v>0.32086744855056426</v>
      </c>
      <c r="F27" s="71">
        <f>D27/$D$86</f>
        <v>189.75437043593715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14">
        <v>0.57</v>
      </c>
      <c r="D28" s="13">
        <v>176</v>
      </c>
      <c r="E28" s="114">
        <f t="shared" si="4"/>
        <v>0.6306705023235228</v>
      </c>
      <c r="F28" s="71">
        <f t="shared" si="4"/>
        <v>194.7333480858597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4">
        <v>0.42</v>
      </c>
      <c r="D29" s="13">
        <v>178.5</v>
      </c>
      <c r="E29" s="114">
        <f>C29/$D$86</f>
        <v>0.46470458065943787</v>
      </c>
      <c r="F29" s="71">
        <f t="shared" si="4"/>
        <v>197.4994467802611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2" t="s">
        <v>12</v>
      </c>
      <c r="D31" s="142"/>
      <c r="E31" s="142" t="s">
        <v>10</v>
      </c>
      <c r="F31" s="14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9">
        <v>0.32</v>
      </c>
      <c r="D32" s="13">
        <v>384.75</v>
      </c>
      <c r="E32" s="129">
        <f>C32/$D$86</f>
        <v>0.35406063288338124</v>
      </c>
      <c r="F32" s="71">
        <f aca="true" t="shared" si="5" ref="E32:F34">D32/$D$86</f>
        <v>425.70258906837796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9">
        <v>0.39</v>
      </c>
      <c r="D33" s="13">
        <v>387.75</v>
      </c>
      <c r="E33" s="129">
        <f t="shared" si="5"/>
        <v>0.43151139632662094</v>
      </c>
      <c r="F33" s="71">
        <f>D33/$D$86</f>
        <v>429.02190750165965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9">
        <v>0.45</v>
      </c>
      <c r="D34" s="66">
        <v>385.25</v>
      </c>
      <c r="E34" s="129">
        <f t="shared" si="5"/>
        <v>0.4978977649922549</v>
      </c>
      <c r="F34" s="71">
        <f t="shared" si="5"/>
        <v>426.25580880725823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0" t="s">
        <v>5</v>
      </c>
      <c r="D36" s="141"/>
      <c r="E36" s="140" t="s">
        <v>6</v>
      </c>
      <c r="F36" s="14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3">
        <v>0.034</v>
      </c>
      <c r="D37" s="75">
        <v>2.772</v>
      </c>
      <c r="E37" s="113">
        <f>C37*58.0164</f>
        <v>1.9725576</v>
      </c>
      <c r="F37" s="71">
        <f>D37*58.0164</f>
        <v>160.82146079999998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3">
        <v>0.024</v>
      </c>
      <c r="D38" s="75">
        <v>2.804</v>
      </c>
      <c r="E38" s="113">
        <f>C38*58.0164</f>
        <v>1.3923936</v>
      </c>
      <c r="F38" s="71">
        <f>D38*58.0164</f>
        <v>162.67798559999997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3">
        <v>0.022</v>
      </c>
      <c r="D39" s="75">
        <v>2.81</v>
      </c>
      <c r="E39" s="113">
        <f>C39*58.0164</f>
        <v>1.2763608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0" t="s">
        <v>5</v>
      </c>
      <c r="D41" s="141"/>
      <c r="E41" s="140" t="s">
        <v>6</v>
      </c>
      <c r="F41" s="14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0.05</v>
      </c>
      <c r="D42" s="75">
        <v>8.894</v>
      </c>
      <c r="E42" s="113">
        <f>C42*36.7437</f>
        <v>1.8371849999999998</v>
      </c>
      <c r="F42" s="71">
        <f aca="true" t="shared" si="6" ref="E42:F44">D42*36.7437</f>
        <v>326.79846779999997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3">
        <v>0.05</v>
      </c>
      <c r="D43" s="75">
        <v>9.03</v>
      </c>
      <c r="E43" s="113">
        <f t="shared" si="6"/>
        <v>1.8371849999999998</v>
      </c>
      <c r="F43" s="71">
        <f t="shared" si="6"/>
        <v>331.79561099999995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3">
        <v>0.042</v>
      </c>
      <c r="D44" s="75">
        <v>9.156</v>
      </c>
      <c r="E44" s="113">
        <f t="shared" si="6"/>
        <v>1.5432354</v>
      </c>
      <c r="F44" s="71">
        <f t="shared" si="6"/>
        <v>336.4253172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2" t="s">
        <v>73</v>
      </c>
      <c r="D46" s="142"/>
      <c r="E46" s="138" t="s">
        <v>6</v>
      </c>
      <c r="F46" s="139"/>
      <c r="G46" s="23"/>
      <c r="H46" s="23"/>
      <c r="I46" s="23"/>
      <c r="K46" s="23"/>
      <c r="L46" s="23"/>
      <c r="M46" s="23"/>
    </row>
    <row r="47" spans="2:13" s="6" customFormat="1" ht="15">
      <c r="B47" s="24" t="s">
        <v>100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101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102</v>
      </c>
      <c r="C49" s="159">
        <v>4.55</v>
      </c>
      <c r="D49" s="87">
        <v>44000</v>
      </c>
      <c r="E49" s="129">
        <f>C49/$D$87</f>
        <v>0.04215695358102473</v>
      </c>
      <c r="F49" s="71">
        <f>D49/$D$87</f>
        <v>407.67163902529416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0" t="s">
        <v>16</v>
      </c>
      <c r="D51" s="141"/>
      <c r="E51" s="140" t="s">
        <v>6</v>
      </c>
      <c r="F51" s="141"/>
      <c r="G51"/>
      <c r="H51"/>
      <c r="I51"/>
      <c r="J51" s="6"/>
    </row>
    <row r="52" spans="2:19" s="22" customFormat="1" ht="15">
      <c r="B52" s="24" t="s">
        <v>91</v>
      </c>
      <c r="C52" s="113">
        <v>2.5</v>
      </c>
      <c r="D52" s="76">
        <v>291.6</v>
      </c>
      <c r="E52" s="113">
        <f aca="true" t="shared" si="7" ref="E52:F54">C52*1.1023</f>
        <v>2.75575</v>
      </c>
      <c r="F52" s="76">
        <f t="shared" si="7"/>
        <v>321.43068000000005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3">
        <v>2.4</v>
      </c>
      <c r="D53" s="76">
        <v>295.7</v>
      </c>
      <c r="E53" s="113">
        <f t="shared" si="7"/>
        <v>2.64552</v>
      </c>
      <c r="F53" s="76">
        <f t="shared" si="7"/>
        <v>325.95011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3">
        <v>2.3</v>
      </c>
      <c r="D54" s="76">
        <v>297.5</v>
      </c>
      <c r="E54" s="113">
        <f>C54*1.1023</f>
        <v>2.53529</v>
      </c>
      <c r="F54" s="76">
        <f t="shared" si="7"/>
        <v>327.93425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0" t="s">
        <v>18</v>
      </c>
      <c r="D56" s="141"/>
      <c r="E56" s="140" t="s">
        <v>19</v>
      </c>
      <c r="F56" s="14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91</v>
      </c>
      <c r="C57" s="114">
        <v>0.02</v>
      </c>
      <c r="D57" s="71">
        <v>30</v>
      </c>
      <c r="E57" s="114">
        <f>C57/454*1000</f>
        <v>0.04405286343612335</v>
      </c>
      <c r="F57" s="71">
        <f aca="true" t="shared" si="8" ref="E57:F59">D57/454*1000</f>
        <v>66.07929515418502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0.01</v>
      </c>
      <c r="D58" s="71">
        <v>29.98</v>
      </c>
      <c r="E58" s="114">
        <f t="shared" si="8"/>
        <v>0.022026431718061675</v>
      </c>
      <c r="F58" s="71">
        <f t="shared" si="8"/>
        <v>66.03524229074891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4">
        <v>0.01</v>
      </c>
      <c r="D59" s="71">
        <v>30.2</v>
      </c>
      <c r="E59" s="114">
        <f t="shared" si="8"/>
        <v>0.022026431718061675</v>
      </c>
      <c r="F59" s="71">
        <f t="shared" si="8"/>
        <v>66.51982378854625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29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0" t="s">
        <v>21</v>
      </c>
      <c r="D61" s="141"/>
      <c r="E61" s="140" t="s">
        <v>6</v>
      </c>
      <c r="F61" s="14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5">
        <v>0.035</v>
      </c>
      <c r="D62" s="75">
        <v>12.29</v>
      </c>
      <c r="E62" s="115">
        <f aca="true" t="shared" si="9" ref="E62:F64">C62*22.026</f>
        <v>0.7709100000000001</v>
      </c>
      <c r="F62" s="71">
        <f t="shared" si="9"/>
        <v>270.69953999999996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5">
        <v>0.045</v>
      </c>
      <c r="D63" s="75">
        <v>12.46</v>
      </c>
      <c r="E63" s="115">
        <f t="shared" si="9"/>
        <v>0.99117</v>
      </c>
      <c r="F63" s="71">
        <f t="shared" si="9"/>
        <v>274.44396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82</v>
      </c>
      <c r="C64" s="115">
        <v>0.05</v>
      </c>
      <c r="D64" s="75">
        <v>12.615</v>
      </c>
      <c r="E64" s="115">
        <f t="shared" si="9"/>
        <v>1.1013</v>
      </c>
      <c r="F64" s="71">
        <f t="shared" si="9"/>
        <v>277.85799000000003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0" t="s">
        <v>77</v>
      </c>
      <c r="D66" s="141"/>
      <c r="E66" s="140" t="s">
        <v>23</v>
      </c>
      <c r="F66" s="14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79</v>
      </c>
      <c r="C67" s="115">
        <v>0.008</v>
      </c>
      <c r="D67" s="75">
        <v>1.383</v>
      </c>
      <c r="E67" s="115">
        <f>C67/3.785</f>
        <v>0.0021136063408190224</v>
      </c>
      <c r="F67" s="71">
        <f aca="true" t="shared" si="10" ref="E67:F69">D67/3.785</f>
        <v>0.3653896961690885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5">
        <v>0.008</v>
      </c>
      <c r="D68" s="75">
        <v>1.384</v>
      </c>
      <c r="E68" s="115">
        <f t="shared" si="10"/>
        <v>0.0021136063408190224</v>
      </c>
      <c r="F68" s="71">
        <f t="shared" si="10"/>
        <v>0.36565389696169087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96</v>
      </c>
      <c r="C69" s="115">
        <v>0.008</v>
      </c>
      <c r="D69" s="75" t="s">
        <v>72</v>
      </c>
      <c r="E69" s="115">
        <f t="shared" si="10"/>
        <v>0.0021136063408190224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0" t="s">
        <v>25</v>
      </c>
      <c r="D71" s="141"/>
      <c r="E71" s="140" t="s">
        <v>26</v>
      </c>
      <c r="F71" s="14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80</v>
      </c>
      <c r="C72" s="160">
        <v>0.006</v>
      </c>
      <c r="D72" s="124">
        <v>1.053</v>
      </c>
      <c r="E72" s="160">
        <f>C72/454*100</f>
        <v>0.0013215859030837004</v>
      </c>
      <c r="F72" s="77">
        <f>D72/454*1000</f>
        <v>2.319383259911894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79</v>
      </c>
      <c r="C73" s="137">
        <v>0.0005</v>
      </c>
      <c r="D73" s="124">
        <v>1.08725</v>
      </c>
      <c r="E73" s="137">
        <f>C73/454*100</f>
        <v>0.00011013215859030836</v>
      </c>
      <c r="F73" s="77">
        <f>D73/454*1000</f>
        <v>2.3948237885462555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7">
        <v>0.0035</v>
      </c>
      <c r="D74" s="124">
        <v>1.102</v>
      </c>
      <c r="E74" s="137">
        <f>C74/454*100</f>
        <v>0.0007709251101321587</v>
      </c>
      <c r="F74" s="77">
        <f>D74/454*1000</f>
        <v>2.427312775330397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8" t="s">
        <v>25</v>
      </c>
      <c r="D76" s="148"/>
      <c r="E76" s="140" t="s">
        <v>28</v>
      </c>
      <c r="F76" s="14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6">
        <v>0.0006</v>
      </c>
      <c r="D77" s="125" t="s">
        <v>72</v>
      </c>
      <c r="E77" s="116">
        <f>C77/454*1000000</f>
        <v>1.3215859030837005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33">
        <v>0.0003</v>
      </c>
      <c r="D78" s="125">
        <v>0.1209</v>
      </c>
      <c r="E78" s="133">
        <f>C78/454*1000000</f>
        <v>0.6607929515418502</v>
      </c>
      <c r="F78" s="71">
        <f>D78/454*1000000</f>
        <v>266.2995594713656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33">
        <v>0.0003</v>
      </c>
      <c r="D79" s="125" t="s">
        <v>72</v>
      </c>
      <c r="E79" s="133">
        <f>C79/454*1000000</f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1.1064</v>
      </c>
      <c r="F85" s="136">
        <v>0.0093</v>
      </c>
      <c r="G85" s="136">
        <v>1.2455</v>
      </c>
      <c r="H85" s="136">
        <v>1.009</v>
      </c>
      <c r="I85" s="136">
        <v>0.7527</v>
      </c>
      <c r="J85" s="136">
        <v>0.6789</v>
      </c>
      <c r="K85" s="136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0.9038</v>
      </c>
      <c r="E86" s="136" t="s">
        <v>72</v>
      </c>
      <c r="F86" s="136">
        <v>0.0084</v>
      </c>
      <c r="G86" s="136">
        <v>1.1257</v>
      </c>
      <c r="H86" s="136">
        <v>0.9119</v>
      </c>
      <c r="I86" s="136">
        <v>0.6803</v>
      </c>
      <c r="J86" s="136">
        <v>0.6136</v>
      </c>
      <c r="K86" s="136">
        <v>0.1154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107.93</v>
      </c>
      <c r="E87" s="136">
        <v>119.4138</v>
      </c>
      <c r="F87" s="136" t="s">
        <v>72</v>
      </c>
      <c r="G87" s="136">
        <v>134.4268</v>
      </c>
      <c r="H87" s="136">
        <v>108.8992</v>
      </c>
      <c r="I87" s="136">
        <v>81.2359</v>
      </c>
      <c r="J87" s="136">
        <v>73.2737</v>
      </c>
      <c r="K87" s="136">
        <v>13.7836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0.8029</v>
      </c>
      <c r="E88" s="136">
        <v>0.8883</v>
      </c>
      <c r="F88" s="136">
        <v>0.0074</v>
      </c>
      <c r="G88" s="136" t="s">
        <v>72</v>
      </c>
      <c r="H88" s="136">
        <v>0.8101</v>
      </c>
      <c r="I88" s="136">
        <v>0.6043</v>
      </c>
      <c r="J88" s="136">
        <v>0.5451</v>
      </c>
      <c r="K88" s="136">
        <v>0.1025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0.9911</v>
      </c>
      <c r="E89" s="136">
        <v>1.0966</v>
      </c>
      <c r="F89" s="136">
        <v>0.0092</v>
      </c>
      <c r="G89" s="136">
        <v>1.2344</v>
      </c>
      <c r="H89" s="136" t="s">
        <v>72</v>
      </c>
      <c r="I89" s="136">
        <v>0.746</v>
      </c>
      <c r="J89" s="136">
        <v>0.6729</v>
      </c>
      <c r="K89" s="136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1.3286</v>
      </c>
      <c r="E90" s="136">
        <v>1.47</v>
      </c>
      <c r="F90" s="136">
        <v>0.0123</v>
      </c>
      <c r="G90" s="136">
        <v>1.6548</v>
      </c>
      <c r="H90" s="136">
        <v>1.3405</v>
      </c>
      <c r="I90" s="136" t="s">
        <v>72</v>
      </c>
      <c r="J90" s="136">
        <v>0.902</v>
      </c>
      <c r="K90" s="136">
        <v>0.1697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1.473</v>
      </c>
      <c r="E91" s="136">
        <v>1.6297</v>
      </c>
      <c r="F91" s="136">
        <v>0.0137</v>
      </c>
      <c r="G91" s="136">
        <v>1.8346</v>
      </c>
      <c r="H91" s="136">
        <v>1.4862</v>
      </c>
      <c r="I91" s="136">
        <v>1.1087</v>
      </c>
      <c r="J91" s="136" t="s">
        <v>72</v>
      </c>
      <c r="K91" s="136">
        <v>0.1881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7.8303</v>
      </c>
      <c r="E92" s="136">
        <v>8.6634</v>
      </c>
      <c r="F92" s="136">
        <v>0.0726</v>
      </c>
      <c r="G92" s="136">
        <v>9.7526</v>
      </c>
      <c r="H92" s="136">
        <v>7.9006</v>
      </c>
      <c r="I92" s="136">
        <v>5.8936</v>
      </c>
      <c r="J92" s="136">
        <v>5.316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0.9038322487346349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1" t="s">
        <v>54</v>
      </c>
      <c r="C114" s="151"/>
      <c r="D114" s="151"/>
      <c r="E114" s="151"/>
      <c r="F114" s="151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7" t="s">
        <v>55</v>
      </c>
      <c r="C115" s="147"/>
      <c r="D115" s="147"/>
      <c r="E115" s="147"/>
      <c r="F115" s="147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7" t="s">
        <v>56</v>
      </c>
      <c r="C116" s="147"/>
      <c r="D116" s="147"/>
      <c r="E116" s="147"/>
      <c r="F116" s="147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7" t="s">
        <v>57</v>
      </c>
      <c r="C117" s="147"/>
      <c r="D117" s="147"/>
      <c r="E117" s="147"/>
      <c r="F117" s="147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7" t="s">
        <v>58</v>
      </c>
      <c r="C118" s="147"/>
      <c r="D118" s="147"/>
      <c r="E118" s="147"/>
      <c r="F118" s="147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7" t="s">
        <v>59</v>
      </c>
      <c r="C119" s="147"/>
      <c r="D119" s="147"/>
      <c r="E119" s="147"/>
      <c r="F119" s="147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7" t="s">
        <v>60</v>
      </c>
      <c r="C120" s="147"/>
      <c r="D120" s="147"/>
      <c r="E120" s="147"/>
      <c r="F120" s="147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6" t="s">
        <v>61</v>
      </c>
      <c r="C121" s="146"/>
      <c r="D121" s="146"/>
      <c r="E121" s="146"/>
      <c r="F121" s="146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49"/>
      <c r="D123" s="158"/>
      <c r="E123" s="158"/>
      <c r="F123" s="150"/>
      <c r="G123" s="118"/>
      <c r="H123" s="118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18"/>
      <c r="H124" s="118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18"/>
      <c r="H125" s="118"/>
    </row>
    <row r="126" spans="2:8" ht="15" customHeight="1">
      <c r="B126" s="152" t="s">
        <v>69</v>
      </c>
      <c r="C126" s="154" t="s">
        <v>70</v>
      </c>
      <c r="D126" s="155"/>
      <c r="E126" s="154" t="s">
        <v>71</v>
      </c>
      <c r="F126" s="155"/>
      <c r="G126" s="118"/>
      <c r="H126" s="118"/>
    </row>
    <row r="127" spans="2:8" ht="15" customHeight="1">
      <c r="B127" s="153"/>
      <c r="C127" s="156"/>
      <c r="D127" s="157"/>
      <c r="E127" s="156"/>
      <c r="F127" s="157"/>
      <c r="G127" s="118"/>
      <c r="H127" s="118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2019-09-19T10:47:51Z</dcterms:modified>
  <cp:category/>
  <cp:version/>
  <cp:contentType/>
  <cp:contentStatus/>
</cp:coreProperties>
</file>