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<sst xmlns="http://schemas.openxmlformats.org/spreadsheetml/2006/main" count="168" uniqueCount="104">
  <si>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</si>
  <si>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</si>
  <si>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</si>
  <si>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</si>
  <si>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</si>
  <si>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</si>
  <si>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</si>
  <si>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</si>
  <si>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</si>
  <si>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</si>
  <si>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</si>
  <si>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</si>
  <si>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</si>
  <si>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</si>
  <si>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</si>
  <si>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</si>
  <si>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</si>
  <si>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</si>
  <si>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</si>
  <si>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</si>
  <si>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</si>
  <si>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</si>
  <si>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</si>
  <si>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</si>
  <si>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</si>
  <si>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</si>
  <si>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</si>
  <si>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</si>
  <si>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</si>
  <si>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</si>
  <si>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</si>
  <si>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</si>
  <si>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</si>
  <si>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</si>
  <si>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</si>
  <si>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</si>
  <si>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</si>
  <si>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</si>
  <si>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</si>
  <si>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</si>
  <si>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</si>
  <si>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</si>
  <si>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</si>
  <si>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</si>
  <si>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</si>
  <si>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</si>
  <si>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</si>
  <si>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</si>
  <si>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</si>
  <si>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</si>
  <si>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</si>
  <si>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</si>
  <si>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</si>
  <si>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</si>
  <si>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</si>
  <si>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</si>
  <si>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</si>
  <si>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</si>
  <si>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</si>
  <si>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</si>
  <si>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</si>
  <si>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</si>
  <si>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</si>
  <si>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</si>
  <si>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</si>
  <si>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</si>
  <si>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</si>
  <si>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</si>
  <si>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</si>
  <si>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</si>
  <si>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</si>
  <si>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</si>
  <si>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</si>
  <si>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</si>
  <si>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</si>
  <si>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</si>
  <si>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</si>
  <si>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</si>
  <si>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</si>
  <si>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</si>
  <si>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</si>
  <si>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</si>
  <si>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</si>
  <si>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</si>
  <si>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</si>
  <si>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</si>
  <si>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</si>
  <si>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</si>
  <si>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</si>
  <si>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</si>
  <si>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</si>
  <si>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</si>
  <si>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</si>
  <si>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</si>
  <si>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</si>
  <si>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</si>
  <si>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</si>
  <si>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</si>
  <si>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</si>
  <si>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</si>
  <si>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</si>
  <si>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</si>
  <si>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CME -Січень'19</t>
  </si>
  <si>
    <t>18 вересня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</si>
</sst>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2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103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84</v>
      </c>
      <c r="C7" s="116">
        <v>0.046</v>
      </c>
      <c r="D7" s="14">
        <v>3.43</v>
      </c>
      <c r="E7" s="116">
        <f aca="true" t="shared" si="0" ref="E7:F9">C7*39.3683</f>
        <v>1.8109418</v>
      </c>
      <c r="F7" s="13">
        <f t="shared" si="0"/>
        <v>135.033269</v>
      </c>
    </row>
    <row r="8" spans="2:6" s="6" customFormat="1" ht="15">
      <c r="B8" s="24" t="s">
        <v>93</v>
      </c>
      <c r="C8" s="116">
        <v>0.044</v>
      </c>
      <c r="D8" s="14">
        <v>3.552</v>
      </c>
      <c r="E8" s="116">
        <f t="shared" si="0"/>
        <v>1.7322052</v>
      </c>
      <c r="F8" s="13">
        <f t="shared" si="0"/>
        <v>139.83620159999998</v>
      </c>
    </row>
    <row r="9" spans="2:17" s="6" customFormat="1" ht="15">
      <c r="B9" s="24" t="s">
        <v>91</v>
      </c>
      <c r="C9" s="116">
        <v>0.042</v>
      </c>
      <c r="D9" s="14">
        <v>3.636</v>
      </c>
      <c r="E9" s="116">
        <f t="shared" si="0"/>
        <v>1.6534686</v>
      </c>
      <c r="F9" s="13">
        <f>D9*39.3683</f>
        <v>143.1431388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80</v>
      </c>
      <c r="C12" s="138">
        <v>0.57</v>
      </c>
      <c r="D12" s="13">
        <v>175.5</v>
      </c>
      <c r="E12" s="138">
        <f>C12/$D$86</f>
        <v>0.6661991584852734</v>
      </c>
      <c r="F12" s="71">
        <f aca="true" t="shared" si="1" ref="E12:F14">D12/$D$86</f>
        <v>205.11921458625525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89</v>
      </c>
      <c r="C13" s="138">
        <v>0.28</v>
      </c>
      <c r="D13" s="13">
        <v>178.5</v>
      </c>
      <c r="E13" s="138">
        <f t="shared" si="1"/>
        <v>0.3272557269752221</v>
      </c>
      <c r="F13" s="71">
        <f t="shared" si="1"/>
        <v>208.62552594670407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86</v>
      </c>
      <c r="C14" s="138">
        <v>0.14</v>
      </c>
      <c r="D14" s="13">
        <v>182.25</v>
      </c>
      <c r="E14" s="138">
        <f t="shared" si="1"/>
        <v>0.16362786348761105</v>
      </c>
      <c r="F14" s="71">
        <f t="shared" si="1"/>
        <v>213.00841514726508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75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38">
        <v>70</v>
      </c>
      <c r="D17" s="87">
        <v>23610</v>
      </c>
      <c r="E17" s="138">
        <f aca="true" t="shared" si="2" ref="E17:F19">C17/$D$87</f>
        <v>0.6232193732193733</v>
      </c>
      <c r="F17" s="71">
        <f t="shared" si="2"/>
        <v>210.20299145299145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90</v>
      </c>
      <c r="C18" s="138">
        <v>220</v>
      </c>
      <c r="D18" s="87">
        <v>23400</v>
      </c>
      <c r="E18" s="138">
        <f t="shared" si="2"/>
        <v>1.9586894586894588</v>
      </c>
      <c r="F18" s="71">
        <f t="shared" si="2"/>
        <v>208.33333333333334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95</v>
      </c>
      <c r="C19" s="138">
        <v>140</v>
      </c>
      <c r="D19" s="87">
        <v>23620</v>
      </c>
      <c r="E19" s="138">
        <f t="shared" si="2"/>
        <v>1.2464387464387465</v>
      </c>
      <c r="F19" s="71">
        <f t="shared" si="2"/>
        <v>210.2920227920228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7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84</v>
      </c>
      <c r="C22" s="119">
        <v>0.042</v>
      </c>
      <c r="D22" s="14">
        <v>5.11</v>
      </c>
      <c r="E22" s="119">
        <f aca="true" t="shared" si="3" ref="E22:F24">C22*36.7437</f>
        <v>1.5432354</v>
      </c>
      <c r="F22" s="13">
        <f t="shared" si="3"/>
        <v>187.76030699999998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93</v>
      </c>
      <c r="C23" s="119">
        <v>0.036</v>
      </c>
      <c r="D23" s="14">
        <v>5.3</v>
      </c>
      <c r="E23" s="119">
        <f t="shared" si="3"/>
        <v>1.3227731999999999</v>
      </c>
      <c r="F23" s="13">
        <f t="shared" si="3"/>
        <v>194.74160999999998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91</v>
      </c>
      <c r="C24" s="119">
        <v>0.022</v>
      </c>
      <c r="D24" s="90">
        <v>5.424</v>
      </c>
      <c r="E24" s="119">
        <f t="shared" si="3"/>
        <v>0.8083613999999999</v>
      </c>
      <c r="F24" s="13">
        <f t="shared" si="3"/>
        <v>199.2978288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82</v>
      </c>
      <c r="C27" s="118">
        <v>0.76</v>
      </c>
      <c r="D27" s="71">
        <v>199.5</v>
      </c>
      <c r="E27" s="118">
        <f aca="true" t="shared" si="4" ref="E27:F29">C27/$D$86</f>
        <v>0.8882655446470313</v>
      </c>
      <c r="F27" s="71">
        <f t="shared" si="4"/>
        <v>233.16970546984572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18">
        <v>0.5</v>
      </c>
      <c r="D28" s="13">
        <v>201.75</v>
      </c>
      <c r="E28" s="118">
        <f t="shared" si="4"/>
        <v>0.584385226741468</v>
      </c>
      <c r="F28" s="71">
        <f t="shared" si="4"/>
        <v>235.79943899018232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18">
        <v>0.37</v>
      </c>
      <c r="D29" s="13">
        <v>202.75</v>
      </c>
      <c r="E29" s="118">
        <f>C29/$D$86</f>
        <v>0.4324450677886863</v>
      </c>
      <c r="F29" s="71">
        <f t="shared" si="4"/>
        <v>236.96820944366524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38">
        <v>0.48</v>
      </c>
      <c r="D32" s="13">
        <v>366.25</v>
      </c>
      <c r="E32" s="138">
        <f aca="true" t="shared" si="5" ref="E32:F34">C32/$D$86</f>
        <v>0.5610098176718092</v>
      </c>
      <c r="F32" s="71">
        <f t="shared" si="5"/>
        <v>428.0621785881253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38">
        <v>0.48</v>
      </c>
      <c r="D33" s="13">
        <v>366.5</v>
      </c>
      <c r="E33" s="138">
        <f t="shared" si="5"/>
        <v>0.5610098176718092</v>
      </c>
      <c r="F33" s="71">
        <f t="shared" si="5"/>
        <v>428.354371201496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86</v>
      </c>
      <c r="C34" s="138">
        <v>0.41</v>
      </c>
      <c r="D34" s="66">
        <v>367.25</v>
      </c>
      <c r="E34" s="138">
        <f t="shared" si="5"/>
        <v>0.4791958859280037</v>
      </c>
      <c r="F34" s="71">
        <f t="shared" si="5"/>
        <v>429.2309490416082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9">
        <v>0.026</v>
      </c>
      <c r="D37" s="75">
        <v>2.464</v>
      </c>
      <c r="E37" s="119">
        <f aca="true" t="shared" si="6" ref="E37:F39">C37*58.0164</f>
        <v>1.5084263999999998</v>
      </c>
      <c r="F37" s="71">
        <f t="shared" si="6"/>
        <v>142.95240959999998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84</v>
      </c>
      <c r="C38" s="119">
        <v>0.022</v>
      </c>
      <c r="D38" s="75">
        <v>2.5</v>
      </c>
      <c r="E38" s="119">
        <f t="shared" si="6"/>
        <v>1.2763608</v>
      </c>
      <c r="F38" s="71">
        <f t="shared" si="6"/>
        <v>145.041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93</v>
      </c>
      <c r="C39" s="119">
        <v>0.022</v>
      </c>
      <c r="D39" s="75" t="s">
        <v>73</v>
      </c>
      <c r="E39" s="119">
        <f t="shared" si="6"/>
        <v>1.2763608</v>
      </c>
      <c r="F39" s="71" t="s">
        <v>73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96</v>
      </c>
      <c r="C42" s="116">
        <v>0.094</v>
      </c>
      <c r="D42" s="75">
        <v>8.12</v>
      </c>
      <c r="E42" s="116">
        <f aca="true" t="shared" si="7" ref="E42:F44">C42*36.7437</f>
        <v>3.4539077999999996</v>
      </c>
      <c r="F42" s="71">
        <f t="shared" si="7"/>
        <v>298.3588439999999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97</v>
      </c>
      <c r="C43" s="116">
        <v>0.092</v>
      </c>
      <c r="D43" s="75">
        <v>8.282</v>
      </c>
      <c r="E43" s="116">
        <f t="shared" si="7"/>
        <v>3.3804203999999998</v>
      </c>
      <c r="F43" s="71">
        <f t="shared" si="7"/>
        <v>304.3113234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88</v>
      </c>
      <c r="C44" s="116">
        <v>0.09</v>
      </c>
      <c r="D44" s="75">
        <v>8.416</v>
      </c>
      <c r="E44" s="116">
        <f t="shared" si="7"/>
        <v>3.3069329999999995</v>
      </c>
      <c r="F44" s="71">
        <f t="shared" si="7"/>
        <v>309.2349792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74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98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79</v>
      </c>
      <c r="C52" s="116">
        <v>2.4</v>
      </c>
      <c r="D52" s="76">
        <v>301.5</v>
      </c>
      <c r="E52" s="116">
        <f aca="true" t="shared" si="8" ref="E52:F54">C52*1.1023</f>
        <v>2.64552</v>
      </c>
      <c r="F52" s="76">
        <f t="shared" si="8"/>
        <v>332.34345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16">
        <v>2.4</v>
      </c>
      <c r="D53" s="76">
        <v>304</v>
      </c>
      <c r="E53" s="116">
        <f t="shared" si="8"/>
        <v>2.64552</v>
      </c>
      <c r="F53" s="76">
        <f t="shared" si="8"/>
        <v>335.0992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97</v>
      </c>
      <c r="C54" s="116">
        <v>2</v>
      </c>
      <c r="D54" s="104">
        <v>305.1</v>
      </c>
      <c r="E54" s="116">
        <f>C54*1.1023</f>
        <v>2.2046</v>
      </c>
      <c r="F54" s="76">
        <f t="shared" si="8"/>
        <v>336.31173000000007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38">
        <v>0.31</v>
      </c>
      <c r="D57" s="71">
        <v>27.65</v>
      </c>
      <c r="E57" s="138">
        <f aca="true" t="shared" si="9" ref="E57:F59">C57/454*1000</f>
        <v>0.6828193832599119</v>
      </c>
      <c r="F57" s="71">
        <f t="shared" si="9"/>
        <v>60.903083700440526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38">
        <v>0.33</v>
      </c>
      <c r="D58" s="71">
        <v>27.36</v>
      </c>
      <c r="E58" s="138">
        <f t="shared" si="9"/>
        <v>0.7268722466960352</v>
      </c>
      <c r="F58" s="71">
        <f t="shared" si="9"/>
        <v>60.26431718061674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102</v>
      </c>
      <c r="C59" s="138">
        <v>0.35</v>
      </c>
      <c r="D59" s="71">
        <v>27.59</v>
      </c>
      <c r="E59" s="138">
        <f t="shared" si="9"/>
        <v>0.7709251101321585</v>
      </c>
      <c r="F59" s="71">
        <f t="shared" si="9"/>
        <v>60.770925110132154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3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87</v>
      </c>
      <c r="C62" s="116">
        <v>0.255</v>
      </c>
      <c r="D62" s="75">
        <v>10.045</v>
      </c>
      <c r="E62" s="116">
        <f aca="true" t="shared" si="10" ref="E62:F64">C62*22.026</f>
        <v>5.61663</v>
      </c>
      <c r="F62" s="71">
        <f t="shared" si="10"/>
        <v>221.25117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92</v>
      </c>
      <c r="C63" s="116">
        <v>0.255</v>
      </c>
      <c r="D63" s="75">
        <v>10.195</v>
      </c>
      <c r="E63" s="116">
        <f t="shared" si="10"/>
        <v>5.61663</v>
      </c>
      <c r="F63" s="71">
        <f t="shared" si="10"/>
        <v>224.55507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88</v>
      </c>
      <c r="C64" s="116">
        <v>0.25</v>
      </c>
      <c r="D64" s="75">
        <v>10.33</v>
      </c>
      <c r="E64" s="116">
        <f t="shared" si="10"/>
        <v>5.5065</v>
      </c>
      <c r="F64" s="71">
        <f t="shared" si="10"/>
        <v>227.52858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5" t="s">
        <v>23</v>
      </c>
      <c r="D66" s="146"/>
      <c r="E66" s="145" t="s">
        <v>24</v>
      </c>
      <c r="F66" s="146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79</v>
      </c>
      <c r="C67" s="116">
        <v>0.007</v>
      </c>
      <c r="D67" s="75">
        <v>1.264</v>
      </c>
      <c r="E67" s="116">
        <f aca="true" t="shared" si="11" ref="E67:F69">C67/3.785</f>
        <v>0.0018494055482166445</v>
      </c>
      <c r="F67" s="71">
        <f t="shared" si="11"/>
        <v>0.33394980184940554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87</v>
      </c>
      <c r="C68" s="116">
        <v>0.007</v>
      </c>
      <c r="D68" s="75">
        <v>1.272</v>
      </c>
      <c r="E68" s="116">
        <f t="shared" si="11"/>
        <v>0.0018494055482166445</v>
      </c>
      <c r="F68" s="71">
        <f t="shared" si="11"/>
        <v>0.33606340819022457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101</v>
      </c>
      <c r="C69" s="116">
        <v>0.007</v>
      </c>
      <c r="D69" s="75">
        <v>1.29</v>
      </c>
      <c r="E69" s="116">
        <f t="shared" si="11"/>
        <v>0.0018494055482166445</v>
      </c>
      <c r="F69" s="71">
        <f t="shared" si="11"/>
        <v>0.34081902245706736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6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45" t="s">
        <v>26</v>
      </c>
      <c r="D71" s="146"/>
      <c r="E71" s="145" t="s">
        <v>27</v>
      </c>
      <c r="F71" s="146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81</v>
      </c>
      <c r="C72" s="134">
        <v>0.0015</v>
      </c>
      <c r="D72" s="129">
        <v>0.851</v>
      </c>
      <c r="E72" s="134">
        <f>C72/454*100</f>
        <v>0.0003303964757709251</v>
      </c>
      <c r="F72" s="77">
        <f>D72/454*1000</f>
        <v>1.8744493392070483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79</v>
      </c>
      <c r="C73" s="134">
        <v>0.0125</v>
      </c>
      <c r="D73" s="129">
        <v>0.885</v>
      </c>
      <c r="E73" s="134">
        <f>C73/454*100</f>
        <v>0.0027533039647577094</v>
      </c>
      <c r="F73" s="77">
        <f>D73/454*1000</f>
        <v>1.9493392070484583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87</v>
      </c>
      <c r="C74" s="134">
        <v>0.01675</v>
      </c>
      <c r="D74" s="129">
        <v>0.889</v>
      </c>
      <c r="E74" s="134">
        <f>C74/454*100</f>
        <v>0.0036894273127753307</v>
      </c>
      <c r="F74" s="77">
        <f>D74/454*1000</f>
        <v>1.9581497797356828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3" t="s">
        <v>26</v>
      </c>
      <c r="D76" s="153"/>
      <c r="E76" s="145" t="s">
        <v>29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39">
        <v>0.0011</v>
      </c>
      <c r="D77" s="130">
        <v>0.1052</v>
      </c>
      <c r="E77" s="139">
        <f aca="true" t="shared" si="12" ref="E77:F79">C77/454*1000000</f>
        <v>2.4229074889867843</v>
      </c>
      <c r="F77" s="71">
        <f t="shared" si="12"/>
        <v>231.71806167400882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39">
        <v>0.0008</v>
      </c>
      <c r="D78" s="130">
        <v>0.1155</v>
      </c>
      <c r="E78" s="139">
        <f t="shared" si="12"/>
        <v>1.762114537444934</v>
      </c>
      <c r="F78" s="71">
        <f t="shared" si="12"/>
        <v>254.40528634361237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91</v>
      </c>
      <c r="C79" s="139">
        <v>0.0011</v>
      </c>
      <c r="D79" s="130" t="s">
        <v>73</v>
      </c>
      <c r="E79" s="139">
        <f t="shared" si="12"/>
        <v>2.4229074889867843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1.1688</v>
      </c>
      <c r="F85" s="131">
        <v>0.0089</v>
      </c>
      <c r="G85" s="131">
        <v>1.3152</v>
      </c>
      <c r="H85" s="131">
        <v>1.0371</v>
      </c>
      <c r="I85" s="131">
        <v>0.7721</v>
      </c>
      <c r="J85" s="131">
        <v>0.7248</v>
      </c>
      <c r="K85" s="131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0.8556</v>
      </c>
      <c r="E86" s="132" t="s">
        <v>73</v>
      </c>
      <c r="F86" s="132">
        <v>0.0076</v>
      </c>
      <c r="G86" s="132">
        <v>1.1253</v>
      </c>
      <c r="H86" s="132">
        <v>0.8873</v>
      </c>
      <c r="I86" s="132">
        <v>0.6606</v>
      </c>
      <c r="J86" s="132">
        <v>0.6201</v>
      </c>
      <c r="K86" s="132">
        <v>0.1091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112.32</v>
      </c>
      <c r="E87" s="131">
        <v>131.2796</v>
      </c>
      <c r="F87" s="131" t="s">
        <v>73</v>
      </c>
      <c r="G87" s="131">
        <v>147.7233</v>
      </c>
      <c r="H87" s="131">
        <v>116.4904</v>
      </c>
      <c r="I87" s="131">
        <v>86.7202</v>
      </c>
      <c r="J87" s="131">
        <v>81.4095</v>
      </c>
      <c r="K87" s="131">
        <v>14.3165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0.7603</v>
      </c>
      <c r="E88" s="132">
        <v>0.8887</v>
      </c>
      <c r="F88" s="132">
        <v>0.0068</v>
      </c>
      <c r="G88" s="132" t="s">
        <v>73</v>
      </c>
      <c r="H88" s="132">
        <v>0.7886</v>
      </c>
      <c r="I88" s="132">
        <v>0.587</v>
      </c>
      <c r="J88" s="132">
        <v>0.5511</v>
      </c>
      <c r="K88" s="132">
        <v>0.0969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0.9642</v>
      </c>
      <c r="E89" s="131">
        <v>1.127</v>
      </c>
      <c r="F89" s="131">
        <v>0.0086</v>
      </c>
      <c r="G89" s="131">
        <v>1.2681</v>
      </c>
      <c r="H89" s="131" t="s">
        <v>73</v>
      </c>
      <c r="I89" s="131">
        <v>0.7444</v>
      </c>
      <c r="J89" s="131">
        <v>0.6989</v>
      </c>
      <c r="K89" s="131">
        <v>0.1229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1.2952</v>
      </c>
      <c r="E90" s="132">
        <v>1.5138</v>
      </c>
      <c r="F90" s="132">
        <v>0.0115</v>
      </c>
      <c r="G90" s="132">
        <v>1.7034</v>
      </c>
      <c r="H90" s="132">
        <v>1.3433</v>
      </c>
      <c r="I90" s="132" t="s">
        <v>73</v>
      </c>
      <c r="J90" s="132">
        <v>0.9388</v>
      </c>
      <c r="K90" s="132">
        <v>0.1651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1.3797</v>
      </c>
      <c r="E91" s="131">
        <v>1.6126</v>
      </c>
      <c r="F91" s="131">
        <v>0.0123</v>
      </c>
      <c r="G91" s="131">
        <v>1.8146</v>
      </c>
      <c r="H91" s="131">
        <v>1.4309</v>
      </c>
      <c r="I91" s="131">
        <v>1.0652</v>
      </c>
      <c r="J91" s="131" t="s">
        <v>73</v>
      </c>
      <c r="K91" s="131">
        <v>0.1759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7.8455</v>
      </c>
      <c r="E92" s="132">
        <v>9.1698</v>
      </c>
      <c r="F92" s="132">
        <v>0.0699</v>
      </c>
      <c r="G92" s="132">
        <v>10.3184</v>
      </c>
      <c r="H92" s="132">
        <v>8.1368</v>
      </c>
      <c r="I92" s="132">
        <v>6.0574</v>
      </c>
      <c r="J92" s="132">
        <v>5.6864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55</v>
      </c>
      <c r="C114" s="156"/>
      <c r="D114" s="156"/>
      <c r="E114" s="156"/>
      <c r="F114" s="156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56</v>
      </c>
      <c r="C115" s="152"/>
      <c r="D115" s="152"/>
      <c r="E115" s="152"/>
      <c r="F115" s="152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57</v>
      </c>
      <c r="C116" s="152"/>
      <c r="D116" s="152"/>
      <c r="E116" s="152"/>
      <c r="F116" s="152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58</v>
      </c>
      <c r="C117" s="152"/>
      <c r="D117" s="152"/>
      <c r="E117" s="152"/>
      <c r="F117" s="152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59</v>
      </c>
      <c r="C118" s="152"/>
      <c r="D118" s="152"/>
      <c r="E118" s="152"/>
      <c r="F118" s="152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60</v>
      </c>
      <c r="C119" s="152"/>
      <c r="D119" s="152"/>
      <c r="E119" s="152"/>
      <c r="F119" s="152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61</v>
      </c>
      <c r="C120" s="152"/>
      <c r="D120" s="152"/>
      <c r="E120" s="152"/>
      <c r="F120" s="152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62</v>
      </c>
      <c r="C121" s="151"/>
      <c r="D121" s="151"/>
      <c r="E121" s="151"/>
      <c r="F121" s="151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4"/>
      <c r="D123" s="163"/>
      <c r="E123" s="163"/>
      <c r="F123" s="155"/>
      <c r="G123" s="123"/>
      <c r="H123" s="123"/>
    </row>
    <row r="124" spans="2:8" ht="30.75" customHeight="1">
      <c r="B124" s="32" t="s">
        <v>64</v>
      </c>
      <c r="C124" s="154" t="s">
        <v>65</v>
      </c>
      <c r="D124" s="155"/>
      <c r="E124" s="154" t="s">
        <v>66</v>
      </c>
      <c r="F124" s="155"/>
      <c r="G124" s="123"/>
      <c r="H124" s="123"/>
    </row>
    <row r="125" spans="2:8" ht="30.75" customHeight="1">
      <c r="B125" s="32" t="s">
        <v>67</v>
      </c>
      <c r="C125" s="154" t="s">
        <v>68</v>
      </c>
      <c r="D125" s="155"/>
      <c r="E125" s="154" t="s">
        <v>69</v>
      </c>
      <c r="F125" s="155"/>
      <c r="G125" s="123"/>
      <c r="H125" s="123"/>
    </row>
    <row r="126" spans="2:8" ht="15" customHeight="1">
      <c r="B126" s="157" t="s">
        <v>70</v>
      </c>
      <c r="C126" s="159" t="s">
        <v>71</v>
      </c>
      <c r="D126" s="160"/>
      <c r="E126" s="159" t="s">
        <v>72</v>
      </c>
      <c r="F126" s="160"/>
      <c r="G126" s="123"/>
      <c r="H126" s="123"/>
    </row>
    <row r="127" spans="2:8" ht="15" customHeight="1">
      <c r="B127" s="158"/>
      <c r="C127" s="161"/>
      <c r="D127" s="162"/>
      <c r="E127" s="161"/>
      <c r="F127" s="162"/>
      <c r="G127" s="123"/>
      <c r="H127" s="12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2018-09-19T07:21:18Z</dcterms:modified>
  <cp:category/>
  <cp:version/>
  <cp:contentType/>
  <cp:contentStatus/>
</cp:coreProperties>
</file>