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<sst xmlns="http://schemas.openxmlformats.org/spreadsheetml/2006/main" count="154" uniqueCount="103">
  <si>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</si>
  <si>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</si>
  <si>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</si>
  <si>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</si>
  <si>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</si>
  <si>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</si>
  <si>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</si>
  <si>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</si>
  <si>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</si>
  <si>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</si>
  <si>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</si>
  <si>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</si>
  <si>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</si>
  <si>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</si>
  <si>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</si>
  <si>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</si>
  <si>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</si>
  <si>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</si>
  <si>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</si>
  <si>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</si>
  <si>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</si>
  <si>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</si>
  <si>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</si>
  <si>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</si>
  <si>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</si>
  <si>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</si>
  <si>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</si>
  <si>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</si>
  <si>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</si>
  <si>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</si>
  <si>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</si>
  <si>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</si>
  <si>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</si>
  <si>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</si>
  <si>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</si>
  <si>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</si>
  <si>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</si>
  <si>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</si>
  <si>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</si>
  <si>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</si>
  <si>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</si>
  <si>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</si>
  <si>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</si>
  <si>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</si>
  <si>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</si>
  <si>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</si>
  <si>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</si>
  <si>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</si>
  <si>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</si>
  <si>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</si>
  <si>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</si>
  <si>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</si>
  <si>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</si>
  <si>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</si>
  <si>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</si>
  <si>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</si>
  <si>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</si>
  <si>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</si>
  <si>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</si>
  <si>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</si>
  <si>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</si>
  <si>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</si>
  <si>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</si>
  <si>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</si>
  <si>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</si>
  <si>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</si>
  <si>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</si>
  <si>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</si>
  <si>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</si>
  <si>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</si>
  <si>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</si>
  <si>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</si>
  <si>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</si>
  <si>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</si>
  <si>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</si>
  <si>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</si>
  <si>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</si>
  <si>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</si>
  <si>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</si>
  <si>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</si>
  <si>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</si>
  <si>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</si>
  <si>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TOCOM - Tokyo Commodity Exchange</t>
  </si>
  <si>
    <t>CME - Group is comprised of four Designated Contract Markets (DCMs)</t>
  </si>
  <si>
    <t>Euronext - Листопад '17 (€/МT)</t>
  </si>
  <si>
    <t>CME -Жовтень '17</t>
  </si>
  <si>
    <t>CME - Вересень '17</t>
  </si>
  <si>
    <t>Euronext - Грудень '17 (€/МT)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</si>
  <si>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</si>
  <si>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</si>
  <si>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</si>
  <si>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</si>
  <si>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</si>
  <si>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</si>
  <si>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</si>
  <si>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</si>
  <si>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</si>
  <si>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</si>
  <si>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</si>
  <si>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</si>
  <si>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CME - Січень '18</t>
  </si>
  <si>
    <t>CME - Травень '18</t>
  </si>
  <si>
    <t>18 вересня 2017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</si>
</sst>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5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74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75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77" fontId="28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>
      <alignment wrapText="1"/>
    </xf>
    <xf numFmtId="177" fontId="28" fillId="0" borderId="0" xfId="0" applyNumberFormat="1" applyFont="1" applyBorder="1" applyAlignment="1" applyProtection="1">
      <alignment wrapText="1"/>
      <protection/>
    </xf>
    <xf numFmtId="177" fontId="28" fillId="0" borderId="0" xfId="42" applyNumberFormat="1" applyAlignment="1" applyProtection="1">
      <alignment wrapText="1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2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7" fontId="35" fillId="35" borderId="0" xfId="0" applyNumberFormat="1" applyFont="1" applyFill="1" applyAlignment="1">
      <alignment horizontal="center" vertical="center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2" fillId="0" borderId="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4" fontId="71" fillId="0" borderId="10" xfId="0" applyNumberFormat="1" applyFont="1" applyFill="1" applyBorder="1" applyAlignment="1">
      <alignment horizontal="center" vertical="top" wrapText="1"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173" fontId="71" fillId="0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/>
    </xf>
    <xf numFmtId="173" fontId="6" fillId="36" borderId="17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102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7" t="s">
        <v>5</v>
      </c>
      <c r="D6" s="148"/>
      <c r="E6" s="149" t="s">
        <v>6</v>
      </c>
      <c r="F6" s="149"/>
      <c r="G6"/>
      <c r="H6"/>
      <c r="I6"/>
    </row>
    <row r="7" spans="2:6" s="6" customFormat="1" ht="15">
      <c r="B7" s="25" t="s">
        <v>91</v>
      </c>
      <c r="C7" s="122">
        <v>0.032</v>
      </c>
      <c r="D7" s="14">
        <v>3.514</v>
      </c>
      <c r="E7" s="122">
        <f aca="true" t="shared" si="0" ref="E7:F9">C7*39.3683</f>
        <v>1.2597856</v>
      </c>
      <c r="F7" s="13">
        <f t="shared" si="0"/>
        <v>138.34020619999998</v>
      </c>
    </row>
    <row r="8" spans="2:6" s="6" customFormat="1" ht="15">
      <c r="B8" s="25" t="s">
        <v>96</v>
      </c>
      <c r="C8" s="122">
        <v>0.032</v>
      </c>
      <c r="D8" s="14">
        <v>3.626</v>
      </c>
      <c r="E8" s="122">
        <f t="shared" si="0"/>
        <v>1.2597856</v>
      </c>
      <c r="F8" s="13">
        <f t="shared" si="0"/>
        <v>142.7494558</v>
      </c>
    </row>
    <row r="9" spans="2:17" s="6" customFormat="1" ht="15">
      <c r="B9" s="25" t="s">
        <v>101</v>
      </c>
      <c r="C9" s="122">
        <v>0.032</v>
      </c>
      <c r="D9" s="14">
        <v>3.726</v>
      </c>
      <c r="E9" s="122">
        <f t="shared" si="0"/>
        <v>1.2597856</v>
      </c>
      <c r="F9" s="13">
        <f>D9*39.3683</f>
        <v>146.68628579999998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4"/>
      <c r="D10" s="7"/>
      <c r="E10" s="128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47" t="s">
        <v>7</v>
      </c>
      <c r="D11" s="148"/>
      <c r="E11" s="147" t="s">
        <v>6</v>
      </c>
      <c r="F11" s="148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84</v>
      </c>
      <c r="C12" s="139">
        <v>0</v>
      </c>
      <c r="D12" s="13">
        <v>157.75</v>
      </c>
      <c r="E12" s="139">
        <f>C12/$D$76</f>
        <v>0</v>
      </c>
      <c r="F12" s="73">
        <f>D12/$D$76</f>
        <v>188.83169739047162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92</v>
      </c>
      <c r="C13" s="123">
        <v>0.25</v>
      </c>
      <c r="D13" s="13">
        <v>162</v>
      </c>
      <c r="E13" s="123">
        <f>C13/$D$76</f>
        <v>0.29925784055542254</v>
      </c>
      <c r="F13" s="73">
        <f>D13/$D$76</f>
        <v>193.9190806799138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95</v>
      </c>
      <c r="C14" s="123">
        <v>0.5</v>
      </c>
      <c r="D14" s="13">
        <v>166</v>
      </c>
      <c r="E14" s="123">
        <f>C14/$D$76</f>
        <v>0.5985156811108451</v>
      </c>
      <c r="F14" s="73">
        <f>D14/$D$76</f>
        <v>198.70720612880058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3"/>
      <c r="D15" s="54"/>
      <c r="E15" s="125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">
      <c r="B16" s="27" t="s">
        <v>8</v>
      </c>
      <c r="C16" s="143" t="s">
        <v>5</v>
      </c>
      <c r="D16" s="144"/>
      <c r="E16" s="145" t="s">
        <v>6</v>
      </c>
      <c r="F16" s="145"/>
      <c r="G16" s="91"/>
      <c r="H16" s="91"/>
      <c r="I16" s="91"/>
      <c r="J16" s="91"/>
      <c r="K16" s="91"/>
      <c r="L16" s="91"/>
      <c r="M16" s="49"/>
      <c r="N16" s="49"/>
      <c r="O16" s="49"/>
      <c r="P16" s="49"/>
      <c r="Q16" s="49"/>
    </row>
    <row r="17" spans="2:17" s="6" customFormat="1" ht="18" customHeight="1">
      <c r="B17" s="25" t="s">
        <v>91</v>
      </c>
      <c r="C17" s="122">
        <v>0.054</v>
      </c>
      <c r="D17" s="14">
        <v>4.426</v>
      </c>
      <c r="E17" s="122">
        <f aca="true" t="shared" si="1" ref="E17:F19">C17*36.7437</f>
        <v>1.9841597999999998</v>
      </c>
      <c r="F17" s="13">
        <f t="shared" si="1"/>
        <v>162.6276162</v>
      </c>
      <c r="G17" s="91"/>
      <c r="H17" s="91"/>
      <c r="I17" s="91"/>
      <c r="J17" s="65"/>
      <c r="K17" s="91"/>
      <c r="L17" s="91"/>
      <c r="M17" s="49"/>
      <c r="N17" s="49"/>
      <c r="O17" s="49"/>
      <c r="P17" s="49"/>
      <c r="Q17" s="49"/>
    </row>
    <row r="18" spans="2:17" ht="18" customHeight="1">
      <c r="B18" s="25" t="s">
        <v>96</v>
      </c>
      <c r="C18" s="122">
        <v>0.042</v>
      </c>
      <c r="D18" s="14">
        <v>4.632</v>
      </c>
      <c r="E18" s="122">
        <f t="shared" si="1"/>
        <v>1.5432354</v>
      </c>
      <c r="F18" s="13">
        <f t="shared" si="1"/>
        <v>170.19681839999998</v>
      </c>
      <c r="G18" s="65"/>
      <c r="H18" s="91"/>
      <c r="I18" s="91"/>
      <c r="J18" s="91"/>
      <c r="K18" s="65"/>
      <c r="L18" s="91"/>
      <c r="M18" s="49"/>
      <c r="N18" s="49"/>
      <c r="O18" s="49"/>
      <c r="P18" s="49"/>
      <c r="Q18" s="49"/>
    </row>
    <row r="19" spans="2:18" s="6" customFormat="1" ht="15">
      <c r="B19" s="25" t="s">
        <v>101</v>
      </c>
      <c r="C19" s="122">
        <v>0.04</v>
      </c>
      <c r="D19" s="93">
        <v>4.762</v>
      </c>
      <c r="E19" s="122">
        <f t="shared" si="1"/>
        <v>1.4697479999999998</v>
      </c>
      <c r="F19" s="13">
        <f t="shared" si="1"/>
        <v>174.97349939999998</v>
      </c>
      <c r="G19" s="91"/>
      <c r="H19" s="65"/>
      <c r="I19" s="65"/>
      <c r="J19" s="91"/>
      <c r="K19" s="91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92"/>
      <c r="D20" s="128"/>
      <c r="E20" s="126"/>
      <c r="F20" s="68"/>
      <c r="G20" s="91"/>
      <c r="H20" s="91"/>
      <c r="I20" s="91"/>
      <c r="J20" s="91"/>
      <c r="K20" s="91"/>
      <c r="L20" s="91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66" t="s">
        <v>9</v>
      </c>
      <c r="D21" s="145"/>
      <c r="E21" s="143" t="s">
        <v>10</v>
      </c>
      <c r="F21" s="144"/>
      <c r="G21" s="49"/>
      <c r="H21" s="49"/>
      <c r="I21" s="49"/>
      <c r="J21" s="49"/>
      <c r="K21" s="49"/>
      <c r="L21" s="49"/>
      <c r="M21" s="91"/>
      <c r="N21" s="28"/>
      <c r="O21" s="91"/>
      <c r="P21" s="91"/>
      <c r="Q21" s="91"/>
    </row>
    <row r="22" spans="2:18" s="6" customFormat="1" ht="15">
      <c r="B22" s="76" t="s">
        <v>87</v>
      </c>
      <c r="C22" s="123">
        <v>1.25</v>
      </c>
      <c r="D22" s="73">
        <v>162</v>
      </c>
      <c r="E22" s="123">
        <f>C22/$D$76</f>
        <v>1.4962892027771126</v>
      </c>
      <c r="F22" s="73">
        <f>D22/$D$76</f>
        <v>193.9190806799138</v>
      </c>
      <c r="G22" s="49"/>
      <c r="H22" s="49"/>
      <c r="I22" s="49"/>
      <c r="J22" s="49"/>
      <c r="K22" s="49"/>
      <c r="L22" s="49"/>
      <c r="M22" s="91"/>
      <c r="N22" s="91"/>
      <c r="O22" s="91"/>
      <c r="P22" s="91"/>
      <c r="Q22" s="91"/>
      <c r="R22" s="91"/>
    </row>
    <row r="23" spans="2:18" s="6" customFormat="1" ht="15">
      <c r="B23" s="76" t="s">
        <v>95</v>
      </c>
      <c r="C23" s="123">
        <v>1.5</v>
      </c>
      <c r="D23" s="13">
        <v>167.25</v>
      </c>
      <c r="E23" s="123">
        <f>C23/$D$76</f>
        <v>1.7955470433325353</v>
      </c>
      <c r="F23" s="73">
        <f>D23/$D$76</f>
        <v>200.20349533157767</v>
      </c>
      <c r="G23" s="49"/>
      <c r="H23" s="49"/>
      <c r="I23" s="49"/>
      <c r="J23" s="49"/>
      <c r="K23" s="49"/>
      <c r="L23" s="49"/>
      <c r="M23" s="91"/>
      <c r="N23" s="91"/>
      <c r="O23" s="91"/>
      <c r="P23" s="91"/>
      <c r="Q23" s="91"/>
      <c r="R23" s="91"/>
    </row>
    <row r="24" spans="2:18" s="6" customFormat="1" ht="15">
      <c r="B24" s="76" t="s">
        <v>99</v>
      </c>
      <c r="C24" s="123">
        <v>1.25</v>
      </c>
      <c r="D24" s="13">
        <v>171</v>
      </c>
      <c r="E24" s="123">
        <f>C24/$D$76</f>
        <v>1.4962892027771126</v>
      </c>
      <c r="F24" s="73">
        <f>D24/$D$76</f>
        <v>204.69236293990903</v>
      </c>
      <c r="G24" s="49"/>
      <c r="H24" s="49"/>
      <c r="I24" s="49"/>
      <c r="J24" s="49"/>
      <c r="K24" s="49"/>
      <c r="L24" s="49"/>
      <c r="M24" s="91"/>
      <c r="N24" s="91"/>
      <c r="O24" s="91"/>
      <c r="P24" s="91"/>
      <c r="Q24" s="91"/>
      <c r="R24" s="91"/>
    </row>
    <row r="25" spans="2:18" s="6" customFormat="1" ht="15">
      <c r="B25" s="25"/>
      <c r="C25" s="31"/>
      <c r="D25" s="5"/>
      <c r="E25" s="123"/>
      <c r="F25" s="5"/>
      <c r="G25" s="49"/>
      <c r="H25" s="49"/>
      <c r="I25" s="49"/>
      <c r="J25" s="49"/>
      <c r="K25" s="49"/>
      <c r="L25" s="49"/>
      <c r="M25" s="65"/>
      <c r="N25" s="91"/>
      <c r="O25" s="91"/>
      <c r="P25" s="91"/>
      <c r="Q25" s="91"/>
      <c r="R25" s="91"/>
    </row>
    <row r="26" spans="2:18" s="6" customFormat="1" ht="15.75">
      <c r="B26" s="27" t="s">
        <v>11</v>
      </c>
      <c r="C26" s="166" t="s">
        <v>12</v>
      </c>
      <c r="D26" s="145"/>
      <c r="E26" s="145" t="s">
        <v>10</v>
      </c>
      <c r="F26" s="145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84</v>
      </c>
      <c r="C27" s="125">
        <v>0.5</v>
      </c>
      <c r="D27" s="13">
        <v>368</v>
      </c>
      <c r="E27" s="125">
        <f>C27/$D$76</f>
        <v>0.5985156811108451</v>
      </c>
      <c r="F27" s="73">
        <f>D27/$D$76</f>
        <v>440.50754129758195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89</v>
      </c>
      <c r="C28" s="125">
        <v>0.75</v>
      </c>
      <c r="D28" s="13">
        <v>369.75</v>
      </c>
      <c r="E28" s="125">
        <f>C28/$D$76</f>
        <v>0.8977735216662677</v>
      </c>
      <c r="F28" s="73">
        <f>D28/$D$76</f>
        <v>442.60234618146995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99</v>
      </c>
      <c r="C29" s="125">
        <v>0.5</v>
      </c>
      <c r="D29" s="68">
        <v>371</v>
      </c>
      <c r="E29" s="125">
        <f>C29/$D$76</f>
        <v>0.5985156811108451</v>
      </c>
      <c r="F29" s="73">
        <f>D29/$D$76</f>
        <v>444.0986353842471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50"/>
      <c r="C30" s="69"/>
      <c r="E30" s="130"/>
      <c r="F30" s="7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13</v>
      </c>
      <c r="C31" s="141" t="s">
        <v>5</v>
      </c>
      <c r="D31" s="142"/>
      <c r="E31" s="141" t="s">
        <v>6</v>
      </c>
      <c r="F31" s="142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25" t="s">
        <v>91</v>
      </c>
      <c r="C32" s="126">
        <v>0.036</v>
      </c>
      <c r="D32" s="77">
        <v>2.392</v>
      </c>
      <c r="E32" s="126">
        <f aca="true" t="shared" si="2" ref="E32:F34">C32*58.0164</f>
        <v>2.0885903999999997</v>
      </c>
      <c r="F32" s="73">
        <f t="shared" si="2"/>
        <v>138.77522879999998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25" t="s">
        <v>97</v>
      </c>
      <c r="C33" s="126">
        <v>0.024</v>
      </c>
      <c r="D33" s="77">
        <v>2.46</v>
      </c>
      <c r="E33" s="126">
        <f t="shared" si="2"/>
        <v>1.3923936</v>
      </c>
      <c r="F33" s="73">
        <f t="shared" si="2"/>
        <v>142.72034399999998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25" t="s">
        <v>101</v>
      </c>
      <c r="C34" s="126">
        <v>0.024</v>
      </c>
      <c r="D34" s="77" t="s">
        <v>81</v>
      </c>
      <c r="E34" s="126">
        <f t="shared" si="2"/>
        <v>1.3923936</v>
      </c>
      <c r="F34" s="73" t="s">
        <v>81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25"/>
      <c r="C35" s="122"/>
      <c r="D35" s="7"/>
      <c r="E35" s="126"/>
      <c r="F35" s="7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14</v>
      </c>
      <c r="C36" s="141" t="s">
        <v>5</v>
      </c>
      <c r="D36" s="142"/>
      <c r="E36" s="141" t="s">
        <v>6</v>
      </c>
      <c r="F36" s="142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98</v>
      </c>
      <c r="C37" s="122">
        <v>0.01</v>
      </c>
      <c r="D37" s="77">
        <v>9.68</v>
      </c>
      <c r="E37" s="122">
        <f aca="true" t="shared" si="3" ref="E37:F39">C37*36.7437</f>
        <v>0.36743699999999996</v>
      </c>
      <c r="F37" s="73">
        <f t="shared" si="3"/>
        <v>355.67901599999993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100</v>
      </c>
      <c r="C38" s="122">
        <v>0.01</v>
      </c>
      <c r="D38" s="77">
        <v>9.782</v>
      </c>
      <c r="E38" s="122">
        <f t="shared" si="3"/>
        <v>0.36743699999999996</v>
      </c>
      <c r="F38" s="73">
        <f t="shared" si="3"/>
        <v>359.4268734</v>
      </c>
      <c r="G38" s="24"/>
      <c r="H38" s="24"/>
      <c r="I38" s="24"/>
      <c r="K38" s="24"/>
      <c r="L38" s="24"/>
      <c r="M38" s="49"/>
      <c r="N38" s="49"/>
      <c r="O38" s="49"/>
      <c r="P38" s="49"/>
      <c r="Q38" s="65"/>
      <c r="R38" s="49"/>
    </row>
    <row r="39" spans="2:18" s="6" customFormat="1" ht="15.75">
      <c r="B39" s="25" t="s">
        <v>97</v>
      </c>
      <c r="C39" s="122">
        <v>0.006</v>
      </c>
      <c r="D39" s="77">
        <v>9.874</v>
      </c>
      <c r="E39" s="122">
        <f t="shared" si="3"/>
        <v>0.2204622</v>
      </c>
      <c r="F39" s="73">
        <f t="shared" si="3"/>
        <v>362.80729379999997</v>
      </c>
      <c r="G39" s="24"/>
      <c r="H39" s="24"/>
      <c r="I39" s="24"/>
      <c r="K39" s="24"/>
      <c r="L39" s="24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2"/>
      <c r="D40" s="77"/>
      <c r="E40" s="90"/>
      <c r="F40" s="73"/>
      <c r="G40" s="24"/>
      <c r="H40" s="24"/>
      <c r="I40" s="24"/>
      <c r="K40" s="24"/>
      <c r="L40" s="24"/>
      <c r="M40" s="49"/>
      <c r="N40" s="49"/>
      <c r="O40" s="49"/>
      <c r="P40" s="49"/>
      <c r="Q40" s="48"/>
      <c r="R40" s="49"/>
    </row>
    <row r="41" spans="2:18" ht="15.75">
      <c r="B41" s="27" t="s">
        <v>15</v>
      </c>
      <c r="C41" s="167" t="s">
        <v>16</v>
      </c>
      <c r="D41" s="142"/>
      <c r="E41" s="141" t="s">
        <v>6</v>
      </c>
      <c r="F41" s="142"/>
      <c r="G41"/>
      <c r="H41"/>
      <c r="I41"/>
      <c r="J41" s="6"/>
      <c r="L41" s="24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94</v>
      </c>
      <c r="C42" s="126">
        <v>1</v>
      </c>
      <c r="D42" s="78">
        <v>309.1</v>
      </c>
      <c r="E42" s="126">
        <f aca="true" t="shared" si="4" ref="E42:F44">C42*1.1023</f>
        <v>1.1023</v>
      </c>
      <c r="F42" s="78">
        <f t="shared" si="4"/>
        <v>340.72093000000007</v>
      </c>
      <c r="H42" s="49"/>
      <c r="I42" s="49"/>
      <c r="J42" s="49"/>
      <c r="K42" s="49"/>
      <c r="L42" s="24"/>
      <c r="M42" s="49"/>
      <c r="N42" s="49"/>
      <c r="O42" s="49"/>
      <c r="P42" s="49"/>
      <c r="Q42" s="75"/>
    </row>
    <row r="43" spans="2:13" s="6" customFormat="1" ht="15" customHeight="1">
      <c r="B43" s="25" t="s">
        <v>91</v>
      </c>
      <c r="C43" s="126">
        <v>1.2</v>
      </c>
      <c r="D43" s="78">
        <v>312.8</v>
      </c>
      <c r="E43" s="126">
        <f t="shared" si="4"/>
        <v>1.32276</v>
      </c>
      <c r="F43" s="78">
        <f t="shared" si="4"/>
        <v>344.79944</v>
      </c>
      <c r="H43" s="49"/>
      <c r="I43" s="49"/>
      <c r="J43" s="49"/>
      <c r="K43" s="49"/>
      <c r="L43" s="24"/>
      <c r="M43" s="24"/>
    </row>
    <row r="44" spans="2:13" s="6" customFormat="1" ht="15">
      <c r="B44" s="25" t="s">
        <v>100</v>
      </c>
      <c r="C44" s="126">
        <v>1.4</v>
      </c>
      <c r="D44" s="108">
        <v>314.5</v>
      </c>
      <c r="E44" s="126">
        <f t="shared" si="4"/>
        <v>1.54322</v>
      </c>
      <c r="F44" s="78">
        <f t="shared" si="4"/>
        <v>346.67335</v>
      </c>
      <c r="G44"/>
      <c r="H44" s="49"/>
      <c r="I44" s="49"/>
      <c r="J44" s="49"/>
      <c r="K44" s="49"/>
      <c r="L44" s="24"/>
      <c r="M44" s="24"/>
    </row>
    <row r="45" spans="2:13" s="6" customFormat="1" ht="15">
      <c r="B45" s="55"/>
      <c r="C45" s="130"/>
      <c r="D45" s="68"/>
      <c r="E45" s="125"/>
      <c r="F45" s="68"/>
      <c r="G45"/>
      <c r="H45" s="49"/>
      <c r="I45" s="49"/>
      <c r="J45" s="49"/>
      <c r="K45" s="49"/>
      <c r="L45" s="24"/>
      <c r="M45" s="24"/>
    </row>
    <row r="46" spans="2:13" s="6" customFormat="1" ht="15">
      <c r="B46" s="27" t="s">
        <v>17</v>
      </c>
      <c r="C46" s="141" t="s">
        <v>18</v>
      </c>
      <c r="D46" s="142"/>
      <c r="E46" s="141" t="s">
        <v>19</v>
      </c>
      <c r="F46" s="142"/>
      <c r="G46"/>
      <c r="H46" s="49"/>
      <c r="I46" s="49"/>
      <c r="J46" s="49"/>
      <c r="K46" s="49"/>
      <c r="L46"/>
      <c r="M46" s="24"/>
    </row>
    <row r="47" spans="2:13" s="6" customFormat="1" ht="15.75">
      <c r="B47" s="25" t="s">
        <v>94</v>
      </c>
      <c r="C47" s="123">
        <v>0.37</v>
      </c>
      <c r="D47" s="73">
        <v>34.5</v>
      </c>
      <c r="E47" s="123">
        <f aca="true" t="shared" si="5" ref="E47:F49">C47/454*1000</f>
        <v>0.8149779735682819</v>
      </c>
      <c r="F47" s="73">
        <f t="shared" si="5"/>
        <v>75.99118942731278</v>
      </c>
      <c r="G47" s="28"/>
      <c r="H47" s="49"/>
      <c r="I47" s="49"/>
      <c r="J47" s="49"/>
      <c r="K47" s="49"/>
      <c r="L47" s="49"/>
      <c r="M47" s="24"/>
    </row>
    <row r="48" spans="2:13" s="6" customFormat="1" ht="15.75">
      <c r="B48" s="25" t="s">
        <v>91</v>
      </c>
      <c r="C48" s="123">
        <v>0.38</v>
      </c>
      <c r="D48" s="73">
        <v>34.45</v>
      </c>
      <c r="E48" s="123">
        <f t="shared" si="5"/>
        <v>0.8370044052863436</v>
      </c>
      <c r="F48" s="73">
        <f t="shared" si="5"/>
        <v>75.88105726872247</v>
      </c>
      <c r="G48" s="33"/>
      <c r="H48" s="28"/>
      <c r="I48" s="28"/>
      <c r="K48" s="33"/>
      <c r="L48" s="49"/>
      <c r="M48" s="24"/>
    </row>
    <row r="49" spans="2:13" s="6" customFormat="1" ht="15">
      <c r="B49" s="25" t="s">
        <v>100</v>
      </c>
      <c r="C49" s="123">
        <v>0.38</v>
      </c>
      <c r="D49" s="73">
        <v>34.6</v>
      </c>
      <c r="E49" s="123">
        <f t="shared" si="5"/>
        <v>0.8370044052863436</v>
      </c>
      <c r="F49" s="73">
        <f t="shared" si="5"/>
        <v>76.2114537444934</v>
      </c>
      <c r="G49" s="49"/>
      <c r="H49" s="49"/>
      <c r="I49" s="49"/>
      <c r="J49" s="65"/>
      <c r="K49" s="49"/>
      <c r="L49" s="49"/>
      <c r="M49" s="24"/>
    </row>
    <row r="50" spans="2:13" ht="15">
      <c r="B50" s="55"/>
      <c r="C50" s="125"/>
      <c r="D50" s="71"/>
      <c r="E50" s="123"/>
      <c r="F50" s="68"/>
      <c r="G50" s="49"/>
      <c r="H50" s="49"/>
      <c r="I50" s="49"/>
      <c r="J50" s="65"/>
      <c r="K50" s="49"/>
      <c r="L50" s="49"/>
      <c r="M50" s="24"/>
    </row>
    <row r="51" spans="2:12" ht="15.75">
      <c r="B51" s="27" t="s">
        <v>20</v>
      </c>
      <c r="C51" s="141" t="s">
        <v>21</v>
      </c>
      <c r="D51" s="142"/>
      <c r="E51" s="141" t="s">
        <v>6</v>
      </c>
      <c r="F51" s="142"/>
      <c r="G51" s="49"/>
      <c r="H51" s="49"/>
      <c r="I51" s="49"/>
      <c r="J51" s="65"/>
      <c r="K51" s="49"/>
      <c r="L51" s="49"/>
    </row>
    <row r="52" spans="2:19" s="23" customFormat="1" ht="15">
      <c r="B52" s="25" t="s">
        <v>90</v>
      </c>
      <c r="C52" s="126">
        <v>0.08</v>
      </c>
      <c r="D52" s="77">
        <v>12.87</v>
      </c>
      <c r="E52" s="126">
        <f aca="true" t="shared" si="6" ref="E52:F54">C52*22.026</f>
        <v>1.76208</v>
      </c>
      <c r="F52" s="73">
        <f t="shared" si="6"/>
        <v>283.47461999999996</v>
      </c>
      <c r="G52" s="49"/>
      <c r="H52" s="109"/>
      <c r="I52" s="109"/>
      <c r="J52" s="65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.75">
      <c r="B53" s="25" t="s">
        <v>91</v>
      </c>
      <c r="C53" s="126">
        <v>0.075</v>
      </c>
      <c r="D53" s="77">
        <v>13.12</v>
      </c>
      <c r="E53" s="126">
        <f t="shared" si="6"/>
        <v>1.65195</v>
      </c>
      <c r="F53" s="73">
        <f t="shared" si="6"/>
        <v>288.98112</v>
      </c>
      <c r="G53" s="49"/>
      <c r="H53" s="110"/>
      <c r="I53" s="110"/>
      <c r="J53" s="110"/>
      <c r="K53" s="111"/>
      <c r="L53" s="28"/>
      <c r="M53" s="49"/>
      <c r="N53" s="49"/>
      <c r="O53" s="49"/>
      <c r="P53" s="49"/>
      <c r="Q53" s="49"/>
      <c r="R53" s="49"/>
      <c r="S53" s="49"/>
    </row>
    <row r="54" spans="2:19" ht="15">
      <c r="B54" s="25" t="s">
        <v>96</v>
      </c>
      <c r="C54" s="126">
        <v>0.075</v>
      </c>
      <c r="D54" s="77" t="s">
        <v>81</v>
      </c>
      <c r="E54" s="126">
        <f t="shared" si="6"/>
        <v>1.65195</v>
      </c>
      <c r="F54" s="73" t="s">
        <v>81</v>
      </c>
      <c r="G54" s="49"/>
      <c r="H54" s="113"/>
      <c r="I54" s="113"/>
      <c r="J54" s="113"/>
      <c r="K54" s="113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29"/>
      <c r="D55" s="72"/>
      <c r="E55" s="122"/>
      <c r="F55" s="73"/>
      <c r="G55" s="49"/>
      <c r="H55" s="113"/>
      <c r="I55" s="113"/>
      <c r="J55" s="115"/>
      <c r="K55" s="113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22</v>
      </c>
      <c r="C56" s="167" t="s">
        <v>23</v>
      </c>
      <c r="D56" s="142"/>
      <c r="E56" s="141" t="s">
        <v>24</v>
      </c>
      <c r="F56" s="142"/>
      <c r="G56" s="115"/>
      <c r="H56" s="113"/>
      <c r="I56" s="113"/>
      <c r="J56" s="113"/>
      <c r="K56" s="115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">
      <c r="B57" s="25" t="s">
        <v>94</v>
      </c>
      <c r="C57" s="126">
        <v>0.021</v>
      </c>
      <c r="D57" s="77">
        <v>1.568</v>
      </c>
      <c r="E57" s="126">
        <f aca="true" t="shared" si="7" ref="E57:F59">C57/3.785</f>
        <v>0.005548216644649934</v>
      </c>
      <c r="F57" s="73">
        <f t="shared" si="7"/>
        <v>0.4142668428005284</v>
      </c>
      <c r="G57" s="113"/>
      <c r="H57" s="115"/>
      <c r="I57" s="115"/>
      <c r="J57" s="113"/>
      <c r="K57" s="113"/>
      <c r="L57" s="10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90</v>
      </c>
      <c r="C58" s="126">
        <v>0.013</v>
      </c>
      <c r="D58" s="77">
        <v>1.505</v>
      </c>
      <c r="E58" s="126">
        <f t="shared" si="7"/>
        <v>0.0034346103038309112</v>
      </c>
      <c r="F58" s="73">
        <f t="shared" si="7"/>
        <v>0.39762219286657857</v>
      </c>
      <c r="G58" s="113"/>
      <c r="H58" s="113"/>
      <c r="I58" s="113"/>
      <c r="J58" s="113"/>
      <c r="K58" s="113"/>
      <c r="L58" s="110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91</v>
      </c>
      <c r="C59" s="126">
        <v>0.013</v>
      </c>
      <c r="D59" s="77" t="s">
        <v>81</v>
      </c>
      <c r="E59" s="126">
        <f t="shared" si="7"/>
        <v>0.0034346103038309112</v>
      </c>
      <c r="F59" s="73" t="s">
        <v>81</v>
      </c>
      <c r="G59" s="113"/>
      <c r="H59" s="113"/>
      <c r="I59" s="113"/>
      <c r="J59" s="113"/>
      <c r="K59" s="113"/>
      <c r="L59" s="113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25"/>
      <c r="C60" s="122"/>
      <c r="D60" s="74"/>
      <c r="E60" s="126"/>
      <c r="F60" s="5"/>
      <c r="G60" s="113"/>
      <c r="H60" s="113"/>
      <c r="I60" s="113"/>
      <c r="J60" s="113"/>
      <c r="K60" s="113"/>
      <c r="L60" s="113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5.75" thickBot="1">
      <c r="B61" s="27" t="s">
        <v>25</v>
      </c>
      <c r="C61" s="141" t="s">
        <v>26</v>
      </c>
      <c r="D61" s="142"/>
      <c r="E61" s="141" t="s">
        <v>27</v>
      </c>
      <c r="F61" s="142"/>
      <c r="G61" s="113"/>
      <c r="H61" s="113"/>
      <c r="I61" s="113"/>
      <c r="J61" s="113"/>
      <c r="K61" s="113"/>
      <c r="L61" s="113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86</v>
      </c>
      <c r="C62" s="137">
        <v>0.00225</v>
      </c>
      <c r="D62" s="80">
        <v>0.8675</v>
      </c>
      <c r="E62" s="137">
        <f>C62/454*100</f>
        <v>0.0004955947136563876</v>
      </c>
      <c r="F62" s="79">
        <f>D62/454*1000</f>
        <v>1.9107929515418502</v>
      </c>
      <c r="G62" s="110"/>
      <c r="H62" s="110"/>
      <c r="I62" s="110"/>
      <c r="J62" s="110"/>
      <c r="K62" s="110"/>
      <c r="L62" s="115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94</v>
      </c>
      <c r="C63" s="140">
        <v>0.006</v>
      </c>
      <c r="D63" s="80">
        <v>0.844</v>
      </c>
      <c r="E63" s="140">
        <f>C63/454*100</f>
        <v>0.0013215859030837004</v>
      </c>
      <c r="F63" s="79">
        <f>D63/454*1000</f>
        <v>1.8590308370044053</v>
      </c>
      <c r="G63" s="110"/>
      <c r="H63" s="110"/>
      <c r="I63" s="110"/>
      <c r="J63" s="110"/>
      <c r="K63" s="110"/>
      <c r="L63" s="113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9"/>
    </row>
    <row r="64" spans="2:24" ht="15">
      <c r="B64" s="25" t="s">
        <v>90</v>
      </c>
      <c r="C64" s="140">
        <v>0.0075</v>
      </c>
      <c r="D64" s="80">
        <v>0.84375</v>
      </c>
      <c r="E64" s="140">
        <f>C64/454*100</f>
        <v>0.0016519823788546254</v>
      </c>
      <c r="F64" s="79">
        <f>D64/454*1000</f>
        <v>1.8584801762114536</v>
      </c>
      <c r="G64" s="110"/>
      <c r="H64" s="110"/>
      <c r="I64" s="110"/>
      <c r="J64" s="110"/>
      <c r="K64" s="110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9"/>
    </row>
    <row r="65" spans="2:24" ht="15">
      <c r="B65" s="51"/>
      <c r="C65" s="15"/>
      <c r="D65" s="14"/>
      <c r="E65" s="137"/>
      <c r="F65" s="14"/>
      <c r="G65" s="49"/>
      <c r="H65" s="49"/>
      <c r="I65" s="49"/>
      <c r="J65" s="49"/>
      <c r="K65" s="49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9"/>
    </row>
    <row r="66" spans="2:25" ht="15.75" customHeight="1">
      <c r="B66" s="27" t="s">
        <v>28</v>
      </c>
      <c r="C66" s="146" t="s">
        <v>26</v>
      </c>
      <c r="D66" s="146"/>
      <c r="E66" s="141" t="s">
        <v>29</v>
      </c>
      <c r="F66" s="142"/>
      <c r="G66" s="49"/>
      <c r="H66" s="49"/>
      <c r="I66" s="49"/>
      <c r="J66" s="49"/>
      <c r="K66" s="49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9"/>
      <c r="Y66" s="36"/>
    </row>
    <row r="67" spans="2:25" s="6" customFormat="1" ht="15.75" customHeight="1">
      <c r="B67" s="25" t="s">
        <v>85</v>
      </c>
      <c r="C67" s="165">
        <v>0.0024</v>
      </c>
      <c r="D67" s="127">
        <v>0.1432</v>
      </c>
      <c r="E67" s="165">
        <f aca="true" t="shared" si="8" ref="E67:F69">C67/454*1000000</f>
        <v>5.286343612334802</v>
      </c>
      <c r="F67" s="73">
        <f t="shared" si="8"/>
        <v>315.41850220264314</v>
      </c>
      <c r="G67" s="49"/>
      <c r="H67" s="49"/>
      <c r="I67" s="49"/>
      <c r="J67" s="49"/>
      <c r="K67" s="49"/>
      <c r="L67" s="110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9"/>
      <c r="Y67" s="35"/>
    </row>
    <row r="68" spans="2:25" s="6" customFormat="1" ht="16.5" customHeight="1">
      <c r="B68" s="25" t="s">
        <v>88</v>
      </c>
      <c r="C68" s="165">
        <v>0.0025</v>
      </c>
      <c r="D68" s="94">
        <v>0.1484</v>
      </c>
      <c r="E68" s="165">
        <f t="shared" si="8"/>
        <v>5.506607929515419</v>
      </c>
      <c r="F68" s="73">
        <f t="shared" si="8"/>
        <v>326.87224669603523</v>
      </c>
      <c r="G68" s="49"/>
      <c r="H68" s="49"/>
      <c r="I68" s="49"/>
      <c r="J68" s="49"/>
      <c r="K68" s="49"/>
      <c r="L68" s="110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9"/>
      <c r="Y68" s="35"/>
    </row>
    <row r="69" spans="2:25" s="6" customFormat="1" ht="16.5" customHeight="1">
      <c r="B69" s="25" t="s">
        <v>93</v>
      </c>
      <c r="C69" s="165">
        <v>0.0016</v>
      </c>
      <c r="D69" s="127" t="s">
        <v>81</v>
      </c>
      <c r="E69" s="165">
        <f t="shared" si="8"/>
        <v>3.524229074889868</v>
      </c>
      <c r="F69" s="73" t="s">
        <v>81</v>
      </c>
      <c r="G69" s="49"/>
      <c r="H69" s="49"/>
      <c r="I69" s="49"/>
      <c r="J69" s="49"/>
      <c r="K69" s="49"/>
      <c r="L69" s="110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9"/>
      <c r="Y69" s="35"/>
    </row>
    <row r="70" spans="2:25" ht="15.75">
      <c r="B70" s="25"/>
      <c r="C70" s="89"/>
      <c r="D70" s="14"/>
      <c r="E70" s="89"/>
      <c r="F70" s="14"/>
      <c r="G70" s="49"/>
      <c r="H70" s="49"/>
      <c r="I70" s="49"/>
      <c r="J70" s="49"/>
      <c r="K70" s="49"/>
      <c r="L70" s="49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9"/>
      <c r="Y70" s="36"/>
    </row>
    <row r="71" spans="2:25" ht="15.75" customHeight="1">
      <c r="B71" s="16"/>
      <c r="C71" s="138"/>
      <c r="D71" s="17"/>
      <c r="E71" s="17"/>
      <c r="F71" s="17"/>
      <c r="G71" s="49"/>
      <c r="H71" s="49"/>
      <c r="I71" s="49"/>
      <c r="J71" s="49"/>
      <c r="K71" s="49"/>
      <c r="L71" s="49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8"/>
      <c r="Y71" s="36"/>
    </row>
    <row r="72" spans="2:25" s="6" customFormat="1" ht="15.75">
      <c r="B72" s="16"/>
      <c r="C72" s="22"/>
      <c r="D72" s="17"/>
      <c r="E72" s="17"/>
      <c r="F72" s="17"/>
      <c r="J72" s="66"/>
      <c r="K72" s="49"/>
      <c r="L72" s="49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6"/>
      <c r="Y72" s="35"/>
    </row>
    <row r="73" spans="2:25" s="6" customFormat="1" ht="16.5" customHeight="1">
      <c r="B73" s="21" t="s">
        <v>30</v>
      </c>
      <c r="C73" s="22"/>
      <c r="D73" s="17"/>
      <c r="E73" s="17"/>
      <c r="F73" s="17"/>
      <c r="J73" s="67"/>
      <c r="K73"/>
      <c r="L73" s="49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6"/>
      <c r="Y73" s="35"/>
    </row>
    <row r="74" spans="2:25" s="6" customFormat="1" ht="15.75">
      <c r="B74" s="18"/>
      <c r="C74" s="18"/>
      <c r="D74" s="32" t="s">
        <v>31</v>
      </c>
      <c r="E74" s="32" t="s">
        <v>32</v>
      </c>
      <c r="F74" s="32" t="s">
        <v>33</v>
      </c>
      <c r="G74" s="32" t="s">
        <v>34</v>
      </c>
      <c r="H74" s="32" t="s">
        <v>35</v>
      </c>
      <c r="I74" s="32" t="s">
        <v>36</v>
      </c>
      <c r="J74" s="32" t="s">
        <v>37</v>
      </c>
      <c r="K74" s="32" t="s">
        <v>38</v>
      </c>
      <c r="L74" s="49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6"/>
      <c r="Y74" s="35"/>
    </row>
    <row r="75" spans="2:25" s="6" customFormat="1" ht="15.75" customHeight="1">
      <c r="B75" s="20"/>
      <c r="C75" s="20" t="s">
        <v>39</v>
      </c>
      <c r="D75" s="136" t="s">
        <v>81</v>
      </c>
      <c r="E75" s="120">
        <v>1.1971</v>
      </c>
      <c r="F75" s="120">
        <v>0.009</v>
      </c>
      <c r="G75" s="120">
        <v>1.3522</v>
      </c>
      <c r="H75" s="120">
        <v>1.0405</v>
      </c>
      <c r="I75" s="120">
        <v>0.8127</v>
      </c>
      <c r="J75" s="120">
        <v>0.7968</v>
      </c>
      <c r="K75" s="120">
        <v>0.1282</v>
      </c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">
      <c r="B76" s="19"/>
      <c r="C76" s="19" t="s">
        <v>40</v>
      </c>
      <c r="D76" s="121">
        <v>0.8354</v>
      </c>
      <c r="E76" s="121" t="s">
        <v>81</v>
      </c>
      <c r="F76" s="121">
        <v>0.0075</v>
      </c>
      <c r="G76" s="121">
        <v>1.1296</v>
      </c>
      <c r="H76" s="121">
        <v>0.8692</v>
      </c>
      <c r="I76" s="121">
        <v>0.6789</v>
      </c>
      <c r="J76" s="121">
        <v>0.6656</v>
      </c>
      <c r="K76" s="121">
        <v>0.1071</v>
      </c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0"/>
      <c r="C77" s="20" t="s">
        <v>41</v>
      </c>
      <c r="D77" s="120">
        <v>111.56</v>
      </c>
      <c r="E77" s="120">
        <v>133.5485</v>
      </c>
      <c r="F77" s="120" t="s">
        <v>81</v>
      </c>
      <c r="G77" s="120">
        <v>150.8514</v>
      </c>
      <c r="H77" s="120">
        <v>116.0753</v>
      </c>
      <c r="I77" s="120">
        <v>90.6697</v>
      </c>
      <c r="J77" s="120">
        <v>88.891</v>
      </c>
      <c r="K77" s="120">
        <v>14.2974</v>
      </c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 customHeight="1">
      <c r="B78" s="19"/>
      <c r="C78" s="19" t="s">
        <v>42</v>
      </c>
      <c r="D78" s="121">
        <v>0.7395</v>
      </c>
      <c r="E78" s="121">
        <v>0.8853</v>
      </c>
      <c r="F78" s="121">
        <v>0.0066</v>
      </c>
      <c r="G78" s="121" t="s">
        <v>81</v>
      </c>
      <c r="H78" s="121">
        <v>0.7695</v>
      </c>
      <c r="I78" s="121">
        <v>0.6011</v>
      </c>
      <c r="J78" s="121">
        <v>0.5893</v>
      </c>
      <c r="K78" s="121">
        <v>0.0948</v>
      </c>
      <c r="L78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6.5" thickBot="1">
      <c r="B79" s="20"/>
      <c r="C79" s="20" t="s">
        <v>43</v>
      </c>
      <c r="D79" s="120">
        <v>0.9611</v>
      </c>
      <c r="E79" s="120">
        <v>1.1505</v>
      </c>
      <c r="F79" s="120">
        <v>0.0086</v>
      </c>
      <c r="G79" s="120">
        <v>1.2996</v>
      </c>
      <c r="H79" s="120" t="s">
        <v>81</v>
      </c>
      <c r="I79" s="120">
        <v>0.7811</v>
      </c>
      <c r="J79" s="120">
        <v>0.7658</v>
      </c>
      <c r="K79" s="120">
        <v>0.1232</v>
      </c>
      <c r="L79" s="37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19"/>
      <c r="C80" s="19" t="s">
        <v>44</v>
      </c>
      <c r="D80" s="121">
        <v>1.2304</v>
      </c>
      <c r="E80" s="121">
        <v>1.4729</v>
      </c>
      <c r="F80" s="121">
        <v>0.011</v>
      </c>
      <c r="G80" s="121">
        <v>1.6637</v>
      </c>
      <c r="H80" s="121">
        <v>1.2802</v>
      </c>
      <c r="I80" s="121" t="s">
        <v>81</v>
      </c>
      <c r="J80" s="121">
        <v>0.9804</v>
      </c>
      <c r="K80" s="121">
        <v>0.1577</v>
      </c>
      <c r="L80" s="33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20"/>
      <c r="C81" s="20" t="s">
        <v>45</v>
      </c>
      <c r="D81" s="120">
        <v>1.255</v>
      </c>
      <c r="E81" s="120">
        <v>1.5024</v>
      </c>
      <c r="F81" s="120">
        <v>0.0113</v>
      </c>
      <c r="G81" s="120">
        <v>1.697</v>
      </c>
      <c r="H81" s="120">
        <v>1.3058</v>
      </c>
      <c r="I81" s="120">
        <v>1.02</v>
      </c>
      <c r="J81" s="120" t="s">
        <v>81</v>
      </c>
      <c r="K81" s="120">
        <v>0.1608</v>
      </c>
      <c r="L81" s="28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9"/>
      <c r="C82" s="19" t="s">
        <v>46</v>
      </c>
      <c r="D82" s="121">
        <v>7.8028</v>
      </c>
      <c r="E82" s="121">
        <v>9.3407</v>
      </c>
      <c r="F82" s="121">
        <v>0.0699</v>
      </c>
      <c r="G82" s="121">
        <v>10.5509</v>
      </c>
      <c r="H82" s="121">
        <v>8.1186</v>
      </c>
      <c r="I82" s="121">
        <v>6.3417</v>
      </c>
      <c r="J82" s="121">
        <v>6.2173</v>
      </c>
      <c r="K82" s="121" t="s">
        <v>81</v>
      </c>
      <c r="L82" s="33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13:24" s="6" customFormat="1" ht="15.75" customHeight="1" thickBot="1"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13:24" s="6" customFormat="1" ht="16.5" customHeight="1" thickBot="1"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13:24" s="6" customFormat="1" ht="12.75" customHeight="1" thickBot="1"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13:23" s="6" customFormat="1" ht="16.5" customHeight="1"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13:23" s="6" customFormat="1" ht="15.75" customHeight="1" thickBot="1"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12:23" s="6" customFormat="1" ht="16.5" thickBot="1"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12:23" s="6" customFormat="1" ht="16.5" thickBot="1"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12:23" s="6" customFormat="1" ht="16.5" thickBot="1"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12:23" s="6" customFormat="1" ht="15.75"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12:24" s="6" customFormat="1" ht="15.75"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1"/>
      <c r="H93" s="131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2"/>
      <c r="H94" s="132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83</v>
      </c>
      <c r="E95" s="29"/>
      <c r="F95" s="95"/>
      <c r="G95" s="133"/>
      <c r="H95" s="133"/>
      <c r="I95" s="95"/>
      <c r="J95" s="95"/>
      <c r="K95" s="96"/>
      <c r="L95" s="96"/>
      <c r="M95" s="97"/>
      <c r="N95" s="97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98"/>
      <c r="G96" s="134"/>
      <c r="H96" s="99"/>
      <c r="I96" s="95"/>
      <c r="J96" s="95"/>
      <c r="K96" s="100"/>
      <c r="L96" s="100"/>
      <c r="M96" s="101"/>
      <c r="N96" s="102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82</v>
      </c>
      <c r="E97" s="29"/>
      <c r="F97" s="98"/>
      <c r="G97" s="134"/>
      <c r="H97" s="99"/>
      <c r="I97" s="95"/>
      <c r="J97" s="95"/>
      <c r="K97" s="100"/>
      <c r="L97" s="100"/>
      <c r="M97" s="101"/>
      <c r="N97" s="102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3"/>
      <c r="G98" s="133"/>
      <c r="H98" s="133"/>
      <c r="I98" s="95"/>
      <c r="J98" s="95"/>
      <c r="K98" s="100"/>
      <c r="L98" s="100"/>
      <c r="M98" s="104"/>
      <c r="N98" s="105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5"/>
      <c r="G99" s="133"/>
      <c r="H99" s="133"/>
      <c r="I99" s="95"/>
      <c r="J99" s="95"/>
      <c r="K99" s="100"/>
      <c r="L99" s="104"/>
      <c r="M99" s="105"/>
      <c r="N99" s="104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5"/>
      <c r="G100" s="133"/>
      <c r="H100" s="133"/>
      <c r="I100" s="95"/>
      <c r="J100" s="95"/>
      <c r="K100" s="100"/>
      <c r="L100" s="105"/>
      <c r="M100" s="105"/>
      <c r="N100" s="105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6"/>
      <c r="G101" s="135"/>
      <c r="H101" s="135"/>
      <c r="I101" s="106"/>
      <c r="J101" s="100"/>
      <c r="K101" s="100"/>
      <c r="L101" s="105"/>
      <c r="M101" s="105"/>
      <c r="N101" s="105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6"/>
      <c r="G102" s="135"/>
      <c r="H102" s="135"/>
      <c r="I102" s="106"/>
      <c r="J102" s="100"/>
      <c r="K102" s="107"/>
      <c r="L102" s="105"/>
      <c r="M102" s="104"/>
      <c r="N102" s="105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1"/>
      <c r="H103" s="131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1"/>
      <c r="H104" s="131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1"/>
      <c r="H105" s="131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1"/>
      <c r="H106" s="131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1"/>
      <c r="H107" s="131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1"/>
      <c r="H108" s="131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1"/>
      <c r="H109" s="131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1"/>
      <c r="H110" s="131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1"/>
      <c r="H111" s="131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1"/>
      <c r="H112" s="131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1"/>
      <c r="H113" s="131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57" t="s">
        <v>63</v>
      </c>
      <c r="C114" s="157"/>
      <c r="D114" s="157"/>
      <c r="E114" s="157"/>
      <c r="F114" s="157"/>
      <c r="G114" s="131"/>
      <c r="H114" s="131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54" t="s">
        <v>64</v>
      </c>
      <c r="C115" s="154"/>
      <c r="D115" s="154"/>
      <c r="E115" s="154"/>
      <c r="F115" s="154"/>
      <c r="G115" s="131"/>
      <c r="H115" s="131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54" t="s">
        <v>65</v>
      </c>
      <c r="C116" s="154"/>
      <c r="D116" s="154"/>
      <c r="E116" s="154"/>
      <c r="F116" s="154"/>
      <c r="G116" s="131"/>
      <c r="H116" s="131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54" t="s">
        <v>66</v>
      </c>
      <c r="C117" s="154"/>
      <c r="D117" s="154"/>
      <c r="E117" s="154"/>
      <c r="F117" s="154"/>
      <c r="G117" s="131"/>
      <c r="H117" s="131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4" t="s">
        <v>67</v>
      </c>
      <c r="C118" s="154"/>
      <c r="D118" s="154"/>
      <c r="E118" s="154"/>
      <c r="F118" s="154"/>
      <c r="G118" s="131"/>
      <c r="H118" s="131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4" t="s">
        <v>68</v>
      </c>
      <c r="C119" s="154"/>
      <c r="D119" s="154"/>
      <c r="E119" s="154"/>
      <c r="F119" s="154"/>
      <c r="G119" s="131"/>
      <c r="H119" s="131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4" t="s">
        <v>69</v>
      </c>
      <c r="C120" s="154"/>
      <c r="D120" s="154"/>
      <c r="E120" s="154"/>
      <c r="F120" s="154"/>
      <c r="G120" s="131"/>
      <c r="H120" s="131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3" t="s">
        <v>70</v>
      </c>
      <c r="C121" s="153"/>
      <c r="D121" s="153"/>
      <c r="E121" s="153"/>
      <c r="F121" s="153"/>
      <c r="G121" s="131"/>
      <c r="H121" s="131"/>
    </row>
    <row r="122" spans="7:8" ht="15">
      <c r="G122" s="131"/>
      <c r="H122" s="131"/>
    </row>
    <row r="123" spans="2:8" ht="15.75">
      <c r="B123" s="34" t="s">
        <v>71</v>
      </c>
      <c r="C123" s="155"/>
      <c r="D123" s="164"/>
      <c r="E123" s="164"/>
      <c r="F123" s="156"/>
      <c r="G123" s="131"/>
      <c r="H123" s="131"/>
    </row>
    <row r="124" spans="2:8" ht="30.75" customHeight="1">
      <c r="B124" s="34" t="s">
        <v>72</v>
      </c>
      <c r="C124" s="155" t="s">
        <v>73</v>
      </c>
      <c r="D124" s="156"/>
      <c r="E124" s="155" t="s">
        <v>74</v>
      </c>
      <c r="F124" s="156"/>
      <c r="G124" s="131"/>
      <c r="H124" s="131"/>
    </row>
    <row r="125" spans="2:8" ht="30.75" customHeight="1">
      <c r="B125" s="34" t="s">
        <v>75</v>
      </c>
      <c r="C125" s="155" t="s">
        <v>76</v>
      </c>
      <c r="D125" s="156"/>
      <c r="E125" s="155" t="s">
        <v>77</v>
      </c>
      <c r="F125" s="156"/>
      <c r="G125" s="131"/>
      <c r="H125" s="131"/>
    </row>
    <row r="126" spans="2:8" ht="15" customHeight="1">
      <c r="B126" s="158" t="s">
        <v>78</v>
      </c>
      <c r="C126" s="160" t="s">
        <v>79</v>
      </c>
      <c r="D126" s="161"/>
      <c r="E126" s="160" t="s">
        <v>80</v>
      </c>
      <c r="F126" s="161"/>
      <c r="G126" s="131"/>
      <c r="H126" s="131"/>
    </row>
    <row r="127" spans="2:8" ht="15" customHeight="1">
      <c r="B127" s="159"/>
      <c r="C127" s="162"/>
      <c r="D127" s="163"/>
      <c r="E127" s="162"/>
      <c r="F127" s="163"/>
      <c r="G127" s="131"/>
      <c r="H127" s="131"/>
    </row>
  </sheetData>
  <sheetProtection/>
  <mergeCells count="21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B114:F114"/>
    <mergeCell ref="B115:F115"/>
    <mergeCell ref="B121:F121"/>
    <mergeCell ref="B120:F120"/>
    <mergeCell ref="B119:F119"/>
    <mergeCell ref="C4:F4"/>
    <mergeCell ref="C6:D6"/>
    <mergeCell ref="E6:F6"/>
    <mergeCell ref="C11:D11"/>
    <mergeCell ref="E11:F1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Неля Онищенко</cp:lastModifiedBy>
  <dcterms:created xsi:type="dcterms:W3CDTF">2015-11-06T07:22:19Z</dcterms:created>
  <dcterms:modified xsi:type="dcterms:W3CDTF">2017-09-19T05:05:00Z</dcterms:modified>
  <cp:category/>
  <cp:version/>
  <cp:contentType/>
  <cp:contentStatus/>
</cp:coreProperties>
</file>