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<sst xmlns="http://schemas.openxmlformats.org/spreadsheetml/2006/main" count="144" uniqueCount="101">
  <si>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</si>
  <si>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</si>
  <si>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</si>
  <si>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</si>
  <si>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</si>
  <si>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</si>
  <si>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</si>
  <si>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</si>
  <si>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</si>
  <si>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</si>
  <si>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</si>
  <si>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</si>
  <si>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</si>
  <si>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</si>
  <si>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</si>
  <si>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</si>
  <si>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</si>
  <si>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</si>
  <si>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</si>
  <si>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</si>
  <si>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</si>
  <si>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</si>
  <si>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</si>
  <si>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</si>
  <si>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</si>
  <si>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</si>
  <si>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</si>
  <si>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</si>
  <si>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</si>
  <si>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</si>
  <si>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</si>
  <si>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</si>
  <si>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</si>
  <si>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</si>
  <si>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</si>
  <si>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</si>
  <si>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</si>
  <si>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</si>
  <si>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</si>
  <si>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</si>
  <si>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</si>
  <si>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</si>
  <si>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</si>
  <si>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</si>
  <si>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</si>
  <si>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</si>
  <si>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</si>
  <si>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</si>
  <si>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</si>
  <si>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</si>
  <si>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</si>
  <si>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</si>
  <si>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</si>
  <si>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</si>
  <si>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</si>
  <si>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</si>
  <si>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</si>
  <si>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</si>
  <si>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</si>
  <si>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</si>
  <si>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</si>
  <si>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</si>
  <si>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</si>
  <si>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</si>
  <si>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</si>
  <si>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</si>
  <si>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</si>
  <si>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</si>
  <si>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</si>
  <si>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</si>
  <si>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</si>
  <si>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</si>
  <si>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</si>
  <si>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</si>
  <si>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</si>
  <si>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</si>
  <si>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</si>
  <si>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</si>
  <si>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</si>
  <si>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</si>
  <si>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</si>
  <si>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</si>
  <si>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</si>
  <si>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</si>
  <si>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</si>
  <si>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</si>
  <si>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</si>
  <si>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</si>
  <si>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</si>
  <si>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</si>
  <si>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</si>
  <si>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</si>
  <si>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</si>
  <si>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</si>
  <si>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</si>
  <si>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</si>
  <si>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Euronext - Березень'15 (€/МT)</t>
  </si>
  <si>
    <t xml:space="preserve">– </t>
  </si>
  <si>
    <t>18 Травня 2015 р.</t>
  </si>
  <si>
    <t>CBOT - Серпень'15</t>
  </si>
  <si>
    <t>CBOT - Листопад'15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</si>
</sst>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/>
    </xf>
    <xf numFmtId="0" fontId="61" fillId="0" borderId="0" xfId="4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74" fontId="79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C1">
      <selection activeCell="L71" sqref="L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6" t="s">
        <v>98</v>
      </c>
      <c r="D4" s="127"/>
      <c r="E4" s="127"/>
      <c r="F4" s="128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9" t="s">
        <v>5</v>
      </c>
      <c r="D6" s="130"/>
      <c r="E6" s="131" t="s">
        <v>6</v>
      </c>
      <c r="F6" s="131"/>
      <c r="G6" s="27"/>
      <c r="I6"/>
    </row>
    <row r="7" spans="2:8" s="6" customFormat="1" ht="15">
      <c r="B7" s="79" t="s">
        <v>81</v>
      </c>
      <c r="C7" s="116">
        <v>0.024</v>
      </c>
      <c r="D7" s="14">
        <v>3.68</v>
      </c>
      <c r="E7" s="115">
        <f aca="true" t="shared" si="0" ref="E7:F9">C7*39.3683</f>
        <v>0.9448392</v>
      </c>
      <c r="F7" s="13">
        <f t="shared" si="0"/>
        <v>144.875344</v>
      </c>
      <c r="G7" s="29"/>
      <c r="H7" s="29"/>
    </row>
    <row r="8" spans="2:8" s="6" customFormat="1" ht="15">
      <c r="B8" s="79" t="s">
        <v>84</v>
      </c>
      <c r="C8" s="116">
        <v>0.026</v>
      </c>
      <c r="D8" s="125">
        <v>3.752</v>
      </c>
      <c r="E8" s="115">
        <f t="shared" si="0"/>
        <v>1.0235758</v>
      </c>
      <c r="F8" s="13">
        <f t="shared" si="0"/>
        <v>147.70986159999998</v>
      </c>
      <c r="G8" s="27"/>
      <c r="H8" s="27"/>
    </row>
    <row r="9" spans="2:17" s="6" customFormat="1" ht="15">
      <c r="B9" s="28" t="s">
        <v>91</v>
      </c>
      <c r="C9" s="116">
        <v>0.03</v>
      </c>
      <c r="D9" s="14">
        <v>3.856</v>
      </c>
      <c r="E9" s="115">
        <f t="shared" si="0"/>
        <v>1.1810489999999998</v>
      </c>
      <c r="F9" s="13">
        <f t="shared" si="0"/>
        <v>151.8041648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6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1" t="s">
        <v>7</v>
      </c>
      <c r="D11" s="131"/>
      <c r="E11" s="129" t="s">
        <v>6</v>
      </c>
      <c r="F11" s="130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144">
        <v>0.25</v>
      </c>
      <c r="D12" s="78">
        <v>155.25</v>
      </c>
      <c r="E12" s="144">
        <f>C12/D76</f>
        <v>0.28223075186272295</v>
      </c>
      <c r="F12" s="107">
        <f>D12/D76</f>
        <v>175.26529690675096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82</v>
      </c>
      <c r="C13" s="144">
        <v>0.5</v>
      </c>
      <c r="D13" s="78">
        <v>162.75</v>
      </c>
      <c r="E13" s="144">
        <f>C13/D76</f>
        <v>0.5644615037254459</v>
      </c>
      <c r="F13" s="107">
        <f>D13/D76</f>
        <v>183.73221946263263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87</v>
      </c>
      <c r="C14" s="144">
        <v>2.5</v>
      </c>
      <c r="D14" s="78">
        <v>165</v>
      </c>
      <c r="E14" s="144">
        <f>C14/D76</f>
        <v>2.8223075186272295</v>
      </c>
      <c r="F14" s="107">
        <f>D14/D76</f>
        <v>186.27229622939714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29" t="s">
        <v>5</v>
      </c>
      <c r="D16" s="130"/>
      <c r="E16" s="131" t="s">
        <v>6</v>
      </c>
      <c r="F16" s="131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116">
        <v>0.106</v>
      </c>
      <c r="D17" s="14">
        <v>5.216</v>
      </c>
      <c r="E17" s="115">
        <f aca="true" t="shared" si="1" ref="E17:F19">C17*36.7437</f>
        <v>3.8948321999999997</v>
      </c>
      <c r="F17" s="13">
        <f t="shared" si="1"/>
        <v>191.65513919999998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116">
        <v>0.116</v>
      </c>
      <c r="D18" s="14">
        <v>5.292</v>
      </c>
      <c r="E18" s="115">
        <f t="shared" si="1"/>
        <v>4.2622691999999995</v>
      </c>
      <c r="F18" s="13">
        <f t="shared" si="1"/>
        <v>194.4476604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91</v>
      </c>
      <c r="C19" s="116">
        <v>0.114</v>
      </c>
      <c r="D19" s="14">
        <v>5.434</v>
      </c>
      <c r="E19" s="115">
        <f t="shared" si="1"/>
        <v>4.1887818</v>
      </c>
      <c r="F19" s="13">
        <f t="shared" si="1"/>
        <v>199.6652658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1" t="s">
        <v>9</v>
      </c>
      <c r="D21" s="131"/>
      <c r="E21" s="129" t="s">
        <v>10</v>
      </c>
      <c r="F21" s="130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86</v>
      </c>
      <c r="C22" s="71"/>
      <c r="D22" s="107">
        <v>180</v>
      </c>
      <c r="E22" s="145">
        <f>C22/D76</f>
        <v>0</v>
      </c>
      <c r="F22" s="107">
        <f>D22/D76</f>
        <v>203.20614134116053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90</v>
      </c>
      <c r="C23" s="71"/>
      <c r="D23" s="78">
        <v>182</v>
      </c>
      <c r="E23" s="145">
        <f>C23/D76</f>
        <v>0</v>
      </c>
      <c r="F23" s="107">
        <f>D23/D76</f>
        <v>205.46398735606232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96</v>
      </c>
      <c r="C24" s="71"/>
      <c r="D24" s="78">
        <v>184.75</v>
      </c>
      <c r="E24" s="145">
        <f>C24/D76</f>
        <v>0</v>
      </c>
      <c r="F24" s="107">
        <f>D24/D76</f>
        <v>208.56852562655226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1" t="s">
        <v>12</v>
      </c>
      <c r="D26" s="131"/>
      <c r="E26" s="131" t="s">
        <v>10</v>
      </c>
      <c r="F26" s="131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82</v>
      </c>
      <c r="C27" s="144">
        <v>0.64</v>
      </c>
      <c r="D27" s="78">
        <v>355.75</v>
      </c>
      <c r="E27" s="144">
        <f>C27/D76</f>
        <v>0.7225107247685708</v>
      </c>
      <c r="F27" s="107">
        <f>D27/D76</f>
        <v>401.61435990065473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85</v>
      </c>
      <c r="C28" s="144">
        <v>0.56</v>
      </c>
      <c r="D28" s="78">
        <v>357.5</v>
      </c>
      <c r="E28" s="144">
        <f>C28/$D$76</f>
        <v>0.6321968841724994</v>
      </c>
      <c r="F28" s="107">
        <f>D28/$D$76</f>
        <v>403.5899751636938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95</v>
      </c>
      <c r="C29" s="144">
        <v>0.35</v>
      </c>
      <c r="D29" s="103">
        <v>358.5</v>
      </c>
      <c r="E29" s="144">
        <f>C29/$D$76</f>
        <v>0.3951230526078121</v>
      </c>
      <c r="F29" s="107">
        <f>D29/$D$76</f>
        <v>404.7188981711447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2" t="s">
        <v>5</v>
      </c>
      <c r="D31" s="133"/>
      <c r="E31" s="132" t="s">
        <v>6</v>
      </c>
      <c r="F31" s="133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84</v>
      </c>
      <c r="C32" s="115">
        <v>0.05</v>
      </c>
      <c r="D32" s="112">
        <v>2.534</v>
      </c>
      <c r="E32" s="115">
        <f aca="true" t="shared" si="2" ref="E32:F34">C32*58.0164</f>
        <v>2.90082</v>
      </c>
      <c r="F32" s="107">
        <f t="shared" si="2"/>
        <v>147.01355759999998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99</v>
      </c>
      <c r="C33" s="115">
        <v>0.054</v>
      </c>
      <c r="D33" s="112">
        <v>2.592</v>
      </c>
      <c r="E33" s="115">
        <f t="shared" si="2"/>
        <v>3.1328856</v>
      </c>
      <c r="F33" s="107">
        <f t="shared" si="2"/>
        <v>150.3785088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91</v>
      </c>
      <c r="C34" s="115">
        <v>0.05</v>
      </c>
      <c r="D34" s="112">
        <v>2.674</v>
      </c>
      <c r="E34" s="115">
        <f t="shared" si="2"/>
        <v>2.90082</v>
      </c>
      <c r="F34" s="107">
        <f t="shared" si="2"/>
        <v>155.1358536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2" t="s">
        <v>5</v>
      </c>
      <c r="D36" s="133"/>
      <c r="E36" s="132" t="s">
        <v>6</v>
      </c>
      <c r="F36" s="133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84</v>
      </c>
      <c r="C37" s="115">
        <v>0.012</v>
      </c>
      <c r="D37" s="112">
        <v>9.544</v>
      </c>
      <c r="E37" s="115">
        <f aca="true" t="shared" si="3" ref="E37:F39">C37*36.7437</f>
        <v>0.4409244</v>
      </c>
      <c r="F37" s="107">
        <f t="shared" si="3"/>
        <v>350.6818728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99</v>
      </c>
      <c r="C38" s="115">
        <v>0.01</v>
      </c>
      <c r="D38" s="112">
        <v>9.474</v>
      </c>
      <c r="E38" s="115">
        <f t="shared" si="3"/>
        <v>0.36743699999999996</v>
      </c>
      <c r="F38" s="107">
        <f t="shared" si="3"/>
        <v>348.1098138</v>
      </c>
      <c r="G38" s="29"/>
      <c r="H38" s="27"/>
      <c r="K38" s="26"/>
      <c r="L38" s="26"/>
      <c r="M38" s="26"/>
    </row>
    <row r="39" spans="2:13" s="6" customFormat="1" ht="15">
      <c r="B39" s="28" t="s">
        <v>91</v>
      </c>
      <c r="C39" s="115">
        <v>0.006</v>
      </c>
      <c r="D39" s="112">
        <v>9.376</v>
      </c>
      <c r="E39" s="115">
        <f t="shared" si="3"/>
        <v>0.2204622</v>
      </c>
      <c r="F39" s="107">
        <f t="shared" si="3"/>
        <v>344.50893119999995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2" t="s">
        <v>16</v>
      </c>
      <c r="D41" s="133"/>
      <c r="E41" s="132" t="s">
        <v>6</v>
      </c>
      <c r="F41" s="133"/>
      <c r="G41" s="33"/>
      <c r="H41" s="33"/>
      <c r="I41" s="25"/>
      <c r="J41" s="6"/>
    </row>
    <row r="42" spans="2:13" s="25" customFormat="1" ht="15.75" thickBot="1">
      <c r="B42" s="79" t="s">
        <v>84</v>
      </c>
      <c r="C42" s="144">
        <v>4.7</v>
      </c>
      <c r="D42" s="113">
        <v>308</v>
      </c>
      <c r="E42" s="144">
        <f aca="true" t="shared" si="4" ref="E42:F44">C42*1.1023</f>
        <v>5.18081</v>
      </c>
      <c r="F42" s="113">
        <f t="shared" si="4"/>
        <v>339.5084</v>
      </c>
      <c r="G42" s="29"/>
      <c r="H42" s="27"/>
      <c r="K42" s="6"/>
      <c r="L42" s="6"/>
      <c r="M42" s="6"/>
    </row>
    <row r="43" spans="2:19" s="25" customFormat="1" ht="15.75" thickBot="1">
      <c r="B43" s="28" t="s">
        <v>99</v>
      </c>
      <c r="C43" s="144">
        <v>3.9</v>
      </c>
      <c r="D43" s="113">
        <v>305.1</v>
      </c>
      <c r="E43" s="144">
        <f t="shared" si="4"/>
        <v>4.29897</v>
      </c>
      <c r="F43" s="113">
        <f t="shared" si="4"/>
        <v>336.31173000000007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91</v>
      </c>
      <c r="C44" s="144">
        <v>3.4</v>
      </c>
      <c r="D44" s="113">
        <v>302.9</v>
      </c>
      <c r="E44" s="144">
        <f t="shared" si="4"/>
        <v>3.74782</v>
      </c>
      <c r="F44" s="113">
        <f t="shared" si="4"/>
        <v>333.88667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2" t="s">
        <v>18</v>
      </c>
      <c r="D46" s="133"/>
      <c r="E46" s="132" t="s">
        <v>19</v>
      </c>
      <c r="F46" s="133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84</v>
      </c>
      <c r="C47" s="71">
        <v>0.29</v>
      </c>
      <c r="D47" s="107">
        <v>32.78</v>
      </c>
      <c r="E47" s="71">
        <f aca="true" t="shared" si="5" ref="E47:F49">C47/454*1000</f>
        <v>0.6387665198237885</v>
      </c>
      <c r="F47" s="107">
        <f t="shared" si="5"/>
        <v>72.20264317180616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99</v>
      </c>
      <c r="C48" s="71">
        <v>0.31</v>
      </c>
      <c r="D48" s="107">
        <v>32.81</v>
      </c>
      <c r="E48" s="71">
        <f t="shared" si="5"/>
        <v>0.6828193832599119</v>
      </c>
      <c r="F48" s="107">
        <f t="shared" si="5"/>
        <v>72.26872246696036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91</v>
      </c>
      <c r="C49" s="71">
        <v>0.32</v>
      </c>
      <c r="D49" s="107">
        <v>32.84</v>
      </c>
      <c r="E49" s="71">
        <f t="shared" si="5"/>
        <v>0.7048458149779736</v>
      </c>
      <c r="F49" s="107">
        <f t="shared" si="5"/>
        <v>72.33480176211454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2" t="s">
        <v>21</v>
      </c>
      <c r="D51" s="133"/>
      <c r="E51" s="132" t="s">
        <v>6</v>
      </c>
      <c r="F51" s="133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84</v>
      </c>
      <c r="C52" s="116">
        <v>0.22</v>
      </c>
      <c r="D52" s="112">
        <v>9.795</v>
      </c>
      <c r="E52" s="116">
        <f aca="true" t="shared" si="6" ref="E52:F54">C52*22.0462</f>
        <v>4.8501639999999995</v>
      </c>
      <c r="F52" s="107">
        <f t="shared" si="6"/>
        <v>215.94252899999998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91</v>
      </c>
      <c r="C53" s="116">
        <v>0.215</v>
      </c>
      <c r="D53" s="112">
        <v>10.06</v>
      </c>
      <c r="E53" s="116">
        <f t="shared" si="6"/>
        <v>4.739933</v>
      </c>
      <c r="F53" s="107">
        <f t="shared" si="6"/>
        <v>221.784772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100</v>
      </c>
      <c r="C54" s="116">
        <v>0.215</v>
      </c>
      <c r="D54" s="112">
        <v>10.31</v>
      </c>
      <c r="E54" s="116">
        <f t="shared" si="6"/>
        <v>4.739933</v>
      </c>
      <c r="F54" s="107">
        <f t="shared" si="6"/>
        <v>227.296322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2" t="s">
        <v>23</v>
      </c>
      <c r="D56" s="133"/>
      <c r="E56" s="132" t="s">
        <v>24</v>
      </c>
      <c r="F56" s="133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88</v>
      </c>
      <c r="C57" s="116">
        <v>0.007</v>
      </c>
      <c r="D57" s="112">
        <v>1.687</v>
      </c>
      <c r="E57" s="116">
        <f aca="true" t="shared" si="7" ref="E57:F59">C57/3.785</f>
        <v>0.0018494055482166445</v>
      </c>
      <c r="F57" s="107">
        <f t="shared" si="7"/>
        <v>0.44570673712021136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6">
        <v>0.007</v>
      </c>
      <c r="D58" s="112">
        <v>1.651</v>
      </c>
      <c r="E58" s="116">
        <f t="shared" si="7"/>
        <v>0.0018494055482166445</v>
      </c>
      <c r="F58" s="107">
        <f t="shared" si="7"/>
        <v>0.4361955085865257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99</v>
      </c>
      <c r="C59" s="116">
        <v>0.005</v>
      </c>
      <c r="D59" s="112">
        <v>1.61</v>
      </c>
      <c r="E59" s="116">
        <f t="shared" si="7"/>
        <v>0.001321003963011889</v>
      </c>
      <c r="F59" s="107">
        <f t="shared" si="7"/>
        <v>0.42536327608982827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2" t="s">
        <v>26</v>
      </c>
      <c r="D61" s="133"/>
      <c r="E61" s="132" t="s">
        <v>27</v>
      </c>
      <c r="F61" s="133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93</v>
      </c>
      <c r="C62" s="147">
        <v>0.5</v>
      </c>
      <c r="D62" s="117">
        <v>0.94</v>
      </c>
      <c r="E62" s="147">
        <f>C62/454*100</f>
        <v>0.11013215859030838</v>
      </c>
      <c r="F62" s="114">
        <f>D62/454*1000</f>
        <v>2.0704845814977975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88</v>
      </c>
      <c r="C63" s="147">
        <v>0.2</v>
      </c>
      <c r="D63" s="117">
        <v>0.95</v>
      </c>
      <c r="E63" s="147">
        <f>C63/454*100</f>
        <v>0.04405286343612335</v>
      </c>
      <c r="F63" s="114">
        <f>D63/454*1000</f>
        <v>2.092511013215859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46">
        <v>0</v>
      </c>
      <c r="D64" s="117">
        <v>1</v>
      </c>
      <c r="E64" s="146">
        <f>C64/454*100</f>
        <v>0</v>
      </c>
      <c r="F64" s="114">
        <f>D64/454*1000</f>
        <v>2.2026431718061676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3" t="s">
        <v>26</v>
      </c>
      <c r="D66" s="143"/>
      <c r="E66" s="132" t="s">
        <v>29</v>
      </c>
      <c r="F66" s="133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89</v>
      </c>
      <c r="C67" s="82">
        <v>0.0011</v>
      </c>
      <c r="D67" s="111">
        <v>0.1278</v>
      </c>
      <c r="E67" s="82">
        <f aca="true" t="shared" si="8" ref="E67:F69">C67/454*1000000</f>
        <v>2.4229074889867843</v>
      </c>
      <c r="F67" s="107">
        <f t="shared" si="8"/>
        <v>281.4977973568282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92</v>
      </c>
      <c r="C68" s="82">
        <v>0.0007</v>
      </c>
      <c r="D68" s="111">
        <v>0.1313</v>
      </c>
      <c r="E68" s="82">
        <f t="shared" si="8"/>
        <v>1.5418502202643172</v>
      </c>
      <c r="F68" s="107">
        <f t="shared" si="8"/>
        <v>289.2070484581498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94</v>
      </c>
      <c r="C69" s="82">
        <v>0.0003</v>
      </c>
      <c r="D69" s="111">
        <v>0.1433</v>
      </c>
      <c r="E69" s="82">
        <f t="shared" si="8"/>
        <v>0.6607929515418502</v>
      </c>
      <c r="F69" s="107">
        <f t="shared" si="8"/>
        <v>315.63876651982383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1.1288</v>
      </c>
      <c r="F75" s="94">
        <v>0.0083</v>
      </c>
      <c r="G75" s="94">
        <v>1.5651</v>
      </c>
      <c r="H75" s="94">
        <v>1.0799</v>
      </c>
      <c r="I75" s="94">
        <v>0.823</v>
      </c>
      <c r="J75" s="94">
        <v>0.7992</v>
      </c>
      <c r="K75" s="94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0.8858</v>
      </c>
      <c r="E76" s="95" t="s">
        <v>97</v>
      </c>
      <c r="F76" s="95">
        <v>0.0074</v>
      </c>
      <c r="G76" s="95">
        <v>1.3865</v>
      </c>
      <c r="H76" s="95">
        <v>0.9567</v>
      </c>
      <c r="I76" s="95">
        <v>0.7291</v>
      </c>
      <c r="J76" s="95">
        <v>0.708</v>
      </c>
      <c r="K76" s="95">
        <v>0.1143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119.94</v>
      </c>
      <c r="E77" s="94">
        <v>135.38</v>
      </c>
      <c r="F77" s="94" t="s">
        <v>97</v>
      </c>
      <c r="G77" s="94">
        <v>187.74</v>
      </c>
      <c r="H77" s="94">
        <v>129.525</v>
      </c>
      <c r="I77" s="94">
        <v>98.712</v>
      </c>
      <c r="J77" s="94">
        <v>95.863</v>
      </c>
      <c r="K77" s="94">
        <v>15.473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0.6389</v>
      </c>
      <c r="E78" s="95">
        <v>0.7212</v>
      </c>
      <c r="F78" s="95">
        <v>0.0053</v>
      </c>
      <c r="G78" s="95" t="s">
        <v>97</v>
      </c>
      <c r="H78" s="95">
        <v>0.69</v>
      </c>
      <c r="I78" s="95">
        <v>0.5258</v>
      </c>
      <c r="J78" s="95">
        <v>0.5106</v>
      </c>
      <c r="K78" s="95">
        <v>0.0824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0.9261</v>
      </c>
      <c r="E79" s="94">
        <v>1.0453</v>
      </c>
      <c r="F79" s="94">
        <v>0.0077</v>
      </c>
      <c r="G79" s="94">
        <v>1.4494</v>
      </c>
      <c r="H79" s="94" t="s">
        <v>97</v>
      </c>
      <c r="I79" s="94">
        <v>0.7621</v>
      </c>
      <c r="J79" s="94">
        <v>0.7401</v>
      </c>
      <c r="K79" s="94">
        <v>0.1195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1.215</v>
      </c>
      <c r="E80" s="95">
        <v>1.3718</v>
      </c>
      <c r="F80" s="95">
        <v>0.0101</v>
      </c>
      <c r="G80" s="95">
        <v>1.9018</v>
      </c>
      <c r="H80" s="95">
        <v>1.3124</v>
      </c>
      <c r="I80" s="95" t="s">
        <v>97</v>
      </c>
      <c r="J80" s="95">
        <v>0.9712</v>
      </c>
      <c r="K80" s="95">
        <v>0.1568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1.2511</v>
      </c>
      <c r="E81" s="94">
        <v>1.4124</v>
      </c>
      <c r="F81" s="94">
        <v>0.0104</v>
      </c>
      <c r="G81" s="94">
        <v>1.9584</v>
      </c>
      <c r="H81" s="94">
        <v>1.3514</v>
      </c>
      <c r="I81" s="94">
        <v>1.03</v>
      </c>
      <c r="J81" s="94" t="s">
        <v>97</v>
      </c>
      <c r="K81" s="94">
        <v>0.1614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7.7515</v>
      </c>
      <c r="E82" s="95">
        <v>8.7507</v>
      </c>
      <c r="F82" s="95">
        <v>0.0646</v>
      </c>
      <c r="G82" s="95">
        <v>12.1328</v>
      </c>
      <c r="H82" s="95">
        <v>8.3738</v>
      </c>
      <c r="I82" s="95">
        <v>6.3796</v>
      </c>
      <c r="J82" s="95">
        <v>6.1953</v>
      </c>
      <c r="K82" s="95" t="s">
        <v>97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3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4"/>
      <c r="N85" s="123"/>
      <c r="O85" s="123"/>
      <c r="P85" s="123"/>
      <c r="Q85" s="123"/>
      <c r="R85" s="123"/>
      <c r="S85" s="123"/>
      <c r="T85" s="123"/>
      <c r="U85" s="118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19"/>
      <c r="O87" s="120"/>
      <c r="P87" s="120"/>
      <c r="Q87" s="120"/>
      <c r="R87" s="120"/>
      <c r="S87" s="120"/>
      <c r="T87" s="120"/>
      <c r="U87" s="120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0"/>
      <c r="O88" s="119"/>
      <c r="P88" s="120"/>
      <c r="Q88" s="120"/>
      <c r="R88" s="120"/>
      <c r="S88" s="120"/>
      <c r="T88" s="120"/>
      <c r="U88" s="120"/>
      <c r="V88" s="53"/>
      <c r="W88" s="53"/>
      <c r="X88" s="53"/>
    </row>
    <row r="89" spans="2:24" ht="15.75">
      <c r="B89" s="1" t="s">
        <v>52</v>
      </c>
      <c r="M89" s="53"/>
      <c r="N89" s="120"/>
      <c r="O89" s="120"/>
      <c r="P89" s="119"/>
      <c r="Q89" s="120"/>
      <c r="R89" s="120"/>
      <c r="S89" s="120"/>
      <c r="T89" s="120"/>
      <c r="U89" s="120"/>
      <c r="V89" s="53"/>
      <c r="W89" s="53"/>
      <c r="X89" s="53"/>
    </row>
    <row r="90" spans="2:24" ht="15.75">
      <c r="B90" s="1" t="s">
        <v>53</v>
      </c>
      <c r="M90" s="121"/>
      <c r="N90" s="120"/>
      <c r="O90" s="120"/>
      <c r="P90" s="120"/>
      <c r="Q90" s="119"/>
      <c r="R90" s="120"/>
      <c r="S90" s="120"/>
      <c r="T90" s="120"/>
      <c r="U90" s="120"/>
      <c r="V90" s="53"/>
      <c r="W90" s="53"/>
      <c r="X90" s="53"/>
    </row>
    <row r="91" spans="2:24" ht="15.75">
      <c r="B91" s="1" t="s">
        <v>54</v>
      </c>
      <c r="M91" s="121"/>
      <c r="N91" s="120"/>
      <c r="O91" s="120"/>
      <c r="P91" s="120"/>
      <c r="Q91" s="120"/>
      <c r="R91" s="119"/>
      <c r="S91" s="120"/>
      <c r="T91" s="120"/>
      <c r="U91" s="120"/>
      <c r="V91" s="53"/>
      <c r="W91" s="53"/>
      <c r="X91" s="53"/>
    </row>
    <row r="92" spans="2:24" ht="15.75">
      <c r="B92" s="1" t="s">
        <v>55</v>
      </c>
      <c r="M92" s="122"/>
      <c r="N92" s="120"/>
      <c r="O92" s="120"/>
      <c r="P92" s="120"/>
      <c r="Q92" s="120"/>
      <c r="R92" s="120"/>
      <c r="S92" s="119"/>
      <c r="T92" s="120"/>
      <c r="U92" s="120"/>
      <c r="V92" s="53"/>
      <c r="W92" s="53"/>
      <c r="X92" s="53"/>
    </row>
    <row r="93" spans="2:24" ht="15.75">
      <c r="B93" s="1" t="s">
        <v>56</v>
      </c>
      <c r="M93" s="122"/>
      <c r="N93" s="120"/>
      <c r="O93" s="120"/>
      <c r="P93" s="120"/>
      <c r="Q93" s="120"/>
      <c r="R93" s="120"/>
      <c r="S93" s="120"/>
      <c r="T93" s="119"/>
      <c r="U93" s="120"/>
      <c r="V93" s="53"/>
      <c r="W93" s="53"/>
      <c r="X93" s="53"/>
    </row>
    <row r="94" spans="2:24" ht="15.75">
      <c r="B94" s="1" t="s">
        <v>57</v>
      </c>
      <c r="M94" s="122"/>
      <c r="N94" s="120"/>
      <c r="O94" s="120"/>
      <c r="P94" s="120"/>
      <c r="Q94" s="120"/>
      <c r="R94" s="120"/>
      <c r="S94" s="120"/>
      <c r="T94" s="120"/>
      <c r="U94" s="119"/>
      <c r="V94" s="53"/>
      <c r="W94" s="53"/>
      <c r="X94" s="53"/>
    </row>
    <row r="95" spans="2:24" ht="15.75">
      <c r="B95" s="1" t="s">
        <v>58</v>
      </c>
      <c r="M95" s="122"/>
      <c r="N95" s="120"/>
      <c r="O95" s="120"/>
      <c r="P95" s="120"/>
      <c r="Q95" s="120"/>
      <c r="R95" s="120"/>
      <c r="S95" s="120"/>
      <c r="T95" s="119"/>
      <c r="U95" s="120"/>
      <c r="V95" s="53"/>
      <c r="W95" s="53"/>
      <c r="X95" s="53"/>
    </row>
    <row r="96" spans="2:23" ht="15.75">
      <c r="B96" s="1" t="s">
        <v>59</v>
      </c>
      <c r="M96" s="53"/>
      <c r="N96" s="120"/>
      <c r="O96" s="120"/>
      <c r="P96" s="120"/>
      <c r="Q96" s="120"/>
      <c r="R96" s="120"/>
      <c r="S96" s="120"/>
      <c r="T96" s="120"/>
      <c r="U96" s="119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0" t="s">
        <v>63</v>
      </c>
      <c r="C102" s="135"/>
      <c r="D102" s="135"/>
      <c r="E102" s="135"/>
      <c r="F102" s="135"/>
    </row>
    <row r="103" spans="2:6" ht="15">
      <c r="B103" s="134" t="s">
        <v>64</v>
      </c>
      <c r="C103" s="135"/>
      <c r="D103" s="135"/>
      <c r="E103" s="135"/>
      <c r="F103" s="135"/>
    </row>
    <row r="104" spans="2:6" ht="78" customHeight="1">
      <c r="B104" s="134" t="s">
        <v>65</v>
      </c>
      <c r="C104" s="135"/>
      <c r="D104" s="135"/>
      <c r="E104" s="135"/>
      <c r="F104" s="135"/>
    </row>
    <row r="105" spans="2:6" ht="15">
      <c r="B105" s="134" t="s">
        <v>66</v>
      </c>
      <c r="C105" s="135"/>
      <c r="D105" s="135"/>
      <c r="E105" s="135"/>
      <c r="F105" s="135"/>
    </row>
    <row r="106" spans="2:6" ht="15">
      <c r="B106" s="134" t="s">
        <v>67</v>
      </c>
      <c r="C106" s="135"/>
      <c r="D106" s="135"/>
      <c r="E106" s="135"/>
      <c r="F106" s="135"/>
    </row>
    <row r="107" spans="2:6" ht="15">
      <c r="B107" s="134" t="s">
        <v>68</v>
      </c>
      <c r="C107" s="135"/>
      <c r="D107" s="135"/>
      <c r="E107" s="135"/>
      <c r="F107" s="135"/>
    </row>
    <row r="108" spans="2:6" ht="15">
      <c r="B108" s="134" t="s">
        <v>69</v>
      </c>
      <c r="C108" s="135"/>
      <c r="D108" s="135"/>
      <c r="E108" s="135"/>
      <c r="F108" s="135"/>
    </row>
    <row r="109" spans="2:6" ht="15">
      <c r="B109" s="136" t="s">
        <v>70</v>
      </c>
      <c r="C109" s="135"/>
      <c r="D109" s="135"/>
      <c r="E109" s="135"/>
      <c r="F109" s="135"/>
    </row>
    <row r="111" spans="2:6" ht="15.75">
      <c r="B111" s="51" t="s">
        <v>71</v>
      </c>
      <c r="C111" s="137"/>
      <c r="D111" s="138"/>
      <c r="E111" s="138"/>
      <c r="F111" s="139"/>
    </row>
    <row r="112" spans="2:6" ht="30.75" customHeight="1">
      <c r="B112" s="51" t="s">
        <v>72</v>
      </c>
      <c r="C112" s="141" t="s">
        <v>73</v>
      </c>
      <c r="D112" s="141"/>
      <c r="E112" s="141" t="s">
        <v>74</v>
      </c>
      <c r="F112" s="141"/>
    </row>
    <row r="113" spans="2:6" ht="30.75" customHeight="1">
      <c r="B113" s="51" t="s">
        <v>75</v>
      </c>
      <c r="C113" s="141" t="s">
        <v>76</v>
      </c>
      <c r="D113" s="141"/>
      <c r="E113" s="141" t="s">
        <v>77</v>
      </c>
      <c r="F113" s="141"/>
    </row>
    <row r="114" spans="2:6" ht="15" customHeight="1">
      <c r="B114" s="142" t="s">
        <v>78</v>
      </c>
      <c r="C114" s="141" t="s">
        <v>79</v>
      </c>
      <c r="D114" s="141"/>
      <c r="E114" s="141" t="s">
        <v>80</v>
      </c>
      <c r="F114" s="141"/>
    </row>
    <row r="115" spans="2:6" ht="15">
      <c r="B115" s="142"/>
      <c r="C115" s="141"/>
      <c r="D115" s="141"/>
      <c r="E115" s="141"/>
      <c r="F115" s="141"/>
    </row>
  </sheetData>
  <sheetProtection/>
  <mergeCells count="43"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2015-05-19T06:52:12Z</dcterms:modified>
  <cp:category/>
  <cp:version/>
  <cp:contentType/>
  <cp:contentStatus/>
</cp:coreProperties>
</file>