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<sst xmlns="http://schemas.openxmlformats.org/spreadsheetml/2006/main" count="158" uniqueCount="109">
  <si>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</si>
  <si>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</si>
  <si>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</si>
  <si>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</si>
  <si>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</si>
  <si>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</si>
  <si>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</si>
  <si>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</si>
  <si>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</si>
  <si>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</si>
  <si>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</si>
  <si>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</si>
  <si>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</si>
  <si>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</si>
  <si>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</si>
  <si>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</si>
  <si>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</si>
  <si>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</si>
  <si>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</si>
  <si>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</si>
  <si>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</si>
  <si>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</si>
  <si>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</si>
  <si>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</si>
  <si>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</si>
  <si>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</si>
  <si>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</si>
  <si>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</si>
  <si>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</si>
  <si>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</si>
  <si>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</si>
  <si>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</si>
  <si>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</si>
  <si>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</si>
  <si>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</si>
  <si>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</si>
  <si>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</si>
  <si>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</si>
  <si>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</si>
  <si>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</si>
  <si>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</si>
  <si>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</si>
  <si>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</si>
  <si>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</si>
  <si>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</si>
  <si>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</si>
  <si>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</si>
  <si>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</si>
  <si>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</si>
  <si>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</si>
  <si>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</si>
  <si>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</si>
  <si>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</si>
  <si>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</si>
  <si>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</si>
  <si>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</si>
  <si>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</si>
  <si>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</si>
  <si>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</si>
  <si>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</si>
  <si>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</si>
  <si>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</si>
  <si>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</si>
  <si>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</si>
  <si>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</si>
  <si>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</si>
  <si>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</si>
  <si>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</si>
  <si>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</si>
  <si>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</si>
  <si>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</si>
  <si>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</si>
  <si>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</si>
  <si>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</si>
  <si>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</si>
  <si>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</si>
  <si>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</si>
  <si>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</si>
  <si>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</si>
  <si>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</si>
  <si>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</si>
  <si>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</si>
  <si>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</si>
  <si>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</si>
  <si>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</si>
  <si>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</si>
  <si>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</si>
  <si>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</si>
  <si>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</si>
  <si>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</si>
  <si>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</si>
  <si>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</si>
  <si>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</si>
  <si>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</si>
  <si>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</si>
  <si>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</si>
  <si>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</si>
  <si>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</si>
  <si>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</si>
  <si>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</si>
  <si>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</si>
  <si>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</si>
  <si>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</si>
  <si>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</si>
  <si>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</si>
  <si>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</si>
  <si>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18 квітня 2016 року</t>
  </si>
  <si>
    <t>TOCOM - Листопад'16 (¥/МT)</t>
  </si>
  <si>
    <t>TOCOM - Жовтень'16 (¥/МT)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</si>
</sst>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9" t="s">
        <v>106</v>
      </c>
      <c r="D4" s="190"/>
      <c r="E4" s="190"/>
      <c r="F4" s="19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5" t="s">
        <v>5</v>
      </c>
      <c r="D6" s="186"/>
      <c r="E6" s="184" t="s">
        <v>6</v>
      </c>
      <c r="F6" s="184"/>
      <c r="G6" s="26"/>
      <c r="I6"/>
    </row>
    <row r="7" spans="2:8" s="6" customFormat="1" ht="15">
      <c r="B7" s="27" t="s">
        <v>94</v>
      </c>
      <c r="C7" s="162">
        <v>0.024</v>
      </c>
      <c r="D7" s="14">
        <v>3.79</v>
      </c>
      <c r="E7" s="162">
        <f aca="true" t="shared" si="0" ref="E7:F9">C7*39.3683</f>
        <v>0.9448392</v>
      </c>
      <c r="F7" s="13">
        <f t="shared" si="0"/>
        <v>149.20585699999998</v>
      </c>
      <c r="G7" s="28"/>
      <c r="H7" s="28"/>
    </row>
    <row r="8" spans="2:8" s="6" customFormat="1" ht="15">
      <c r="B8" s="27" t="s">
        <v>95</v>
      </c>
      <c r="C8" s="162">
        <v>0.03</v>
      </c>
      <c r="D8" s="14">
        <v>3.846</v>
      </c>
      <c r="E8" s="162">
        <f t="shared" si="0"/>
        <v>1.1810489999999998</v>
      </c>
      <c r="F8" s="13">
        <f t="shared" si="0"/>
        <v>151.41048179999999</v>
      </c>
      <c r="G8" s="26"/>
      <c r="H8" s="26"/>
    </row>
    <row r="9" spans="2:17" s="6" customFormat="1" ht="15">
      <c r="B9" s="27" t="s">
        <v>104</v>
      </c>
      <c r="C9" s="162">
        <v>0.024</v>
      </c>
      <c r="D9" s="14">
        <v>3.85</v>
      </c>
      <c r="E9" s="162">
        <f t="shared" si="0"/>
        <v>0.9448392</v>
      </c>
      <c r="F9" s="13">
        <f t="shared" si="0"/>
        <v>151.56795499999998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4" t="s">
        <v>7</v>
      </c>
      <c r="D11" s="184"/>
      <c r="E11" s="185" t="s">
        <v>6</v>
      </c>
      <c r="F11" s="186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0.16</v>
      </c>
      <c r="D12" s="71">
        <v>157</v>
      </c>
      <c r="E12" s="163">
        <f>C12/D86</f>
        <v>0.18109790605546125</v>
      </c>
      <c r="F12" s="95">
        <f>D12/D86</f>
        <v>177.70232031692134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3">
        <v>0.15</v>
      </c>
      <c r="D13" s="71">
        <v>162.75</v>
      </c>
      <c r="E13" s="163">
        <f>C13/D86</f>
        <v>0.1697792869269949</v>
      </c>
      <c r="F13" s="95">
        <f>D13/D86</f>
        <v>184.21052631578948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7">
        <v>0.15</v>
      </c>
      <c r="D14" s="13">
        <v>162.5</v>
      </c>
      <c r="E14" s="167">
        <f>C14/D86</f>
        <v>0.1697792869269949</v>
      </c>
      <c r="F14" s="95">
        <f>D14/D86</f>
        <v>183.92756083757783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4" t="s">
        <v>91</v>
      </c>
      <c r="D16" s="184"/>
      <c r="E16" s="185" t="s">
        <v>6</v>
      </c>
      <c r="F16" s="186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7">
        <v>100</v>
      </c>
      <c r="D17" s="119">
        <v>19240</v>
      </c>
      <c r="E17" s="167">
        <f aca="true" t="shared" si="1" ref="E17:F19">C17/$D$87</f>
        <v>0.9186954524575104</v>
      </c>
      <c r="F17" s="95">
        <f t="shared" si="1"/>
        <v>176.757005052825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99</v>
      </c>
      <c r="C18" s="167">
        <v>200</v>
      </c>
      <c r="D18" s="120">
        <v>19210</v>
      </c>
      <c r="E18" s="167">
        <f t="shared" si="1"/>
        <v>1.8373909049150208</v>
      </c>
      <c r="F18" s="95">
        <f t="shared" si="1"/>
        <v>176.48139641708775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107</v>
      </c>
      <c r="C19" s="167">
        <v>50</v>
      </c>
      <c r="D19" s="120">
        <v>19940</v>
      </c>
      <c r="E19" s="167">
        <f t="shared" si="1"/>
        <v>0.4593477262287552</v>
      </c>
      <c r="F19" s="95">
        <f t="shared" si="1"/>
        <v>183.18787322002757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5" t="s">
        <v>5</v>
      </c>
      <c r="D21" s="186"/>
      <c r="E21" s="184" t="s">
        <v>6</v>
      </c>
      <c r="F21" s="184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94</v>
      </c>
      <c r="C22" s="162">
        <v>0.13</v>
      </c>
      <c r="D22" s="14">
        <v>4.726</v>
      </c>
      <c r="E22" s="162">
        <f aca="true" t="shared" si="2" ref="E22:F24">C22*36.7437</f>
        <v>4.776681</v>
      </c>
      <c r="F22" s="13">
        <f t="shared" si="2"/>
        <v>173.65072619999998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95</v>
      </c>
      <c r="C23" s="162">
        <v>0.134</v>
      </c>
      <c r="D23" s="14">
        <v>4.81</v>
      </c>
      <c r="E23" s="162">
        <f t="shared" si="2"/>
        <v>4.9236558</v>
      </c>
      <c r="F23" s="13">
        <f t="shared" si="2"/>
        <v>176.73719699999998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0.126</v>
      </c>
      <c r="D24" s="127">
        <v>4.904</v>
      </c>
      <c r="E24" s="162">
        <f t="shared" si="2"/>
        <v>4.629706199999999</v>
      </c>
      <c r="F24" s="13">
        <f t="shared" si="2"/>
        <v>180.19110479999998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4" t="s">
        <v>9</v>
      </c>
      <c r="D26" s="184"/>
      <c r="E26" s="185" t="s">
        <v>10</v>
      </c>
      <c r="F26" s="186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7">
        <v>0.17</v>
      </c>
      <c r="D27" s="95">
        <v>151</v>
      </c>
      <c r="E27" s="167">
        <f>C27/D86</f>
        <v>0.19241652518392757</v>
      </c>
      <c r="F27" s="95">
        <f>D27/D86</f>
        <v>170.91114883984156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3">
        <v>0.31</v>
      </c>
      <c r="D28" s="71">
        <v>160.5</v>
      </c>
      <c r="E28" s="163">
        <f>C28/D86</f>
        <v>0.3508771929824562</v>
      </c>
      <c r="F28" s="95">
        <f>D28/D86</f>
        <v>181.66383701188457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3">
        <v>1.21</v>
      </c>
      <c r="D29" s="13">
        <v>167.75</v>
      </c>
      <c r="E29" s="163">
        <f>C29/D86</f>
        <v>1.3695529145444256</v>
      </c>
      <c r="F29" s="95">
        <f>D29/D86</f>
        <v>189.86983588002263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4" t="s">
        <v>13</v>
      </c>
      <c r="D31" s="184"/>
      <c r="E31" s="184" t="s">
        <v>10</v>
      </c>
      <c r="F31" s="184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3">
        <v>0.81</v>
      </c>
      <c r="D32" s="71">
        <v>371.5</v>
      </c>
      <c r="E32" s="163">
        <f>C32/D86</f>
        <v>0.9168081494057726</v>
      </c>
      <c r="F32" s="95">
        <f>D32/D86</f>
        <v>420.4867006225241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3">
        <v>0.35</v>
      </c>
      <c r="D33" s="71">
        <v>361.75</v>
      </c>
      <c r="E33" s="163">
        <f>C33/$D$86</f>
        <v>0.39615166949632147</v>
      </c>
      <c r="F33" s="95">
        <f>D33/$D$86</f>
        <v>409.4510469722694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0.34</v>
      </c>
      <c r="D34" s="92">
        <v>364.5</v>
      </c>
      <c r="E34" s="163">
        <f>C34/$D$86</f>
        <v>0.38483305036785515</v>
      </c>
      <c r="F34" s="95">
        <f>D34/$D$86</f>
        <v>412.56366723259765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7" t="s">
        <v>5</v>
      </c>
      <c r="D36" s="178"/>
      <c r="E36" s="177" t="s">
        <v>6</v>
      </c>
      <c r="F36" s="178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94</v>
      </c>
      <c r="C37" s="162">
        <v>0.012</v>
      </c>
      <c r="D37" s="99">
        <v>1.902</v>
      </c>
      <c r="E37" s="162">
        <f aca="true" t="shared" si="3" ref="E37:F39">C37*58.0164</f>
        <v>0.6961968</v>
      </c>
      <c r="F37" s="95">
        <f t="shared" si="3"/>
        <v>110.34719279999999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95</v>
      </c>
      <c r="C38" s="162">
        <v>0.006</v>
      </c>
      <c r="D38" s="99">
        <v>1.986</v>
      </c>
      <c r="E38" s="162">
        <f t="shared" si="3"/>
        <v>0.3480984</v>
      </c>
      <c r="F38" s="95">
        <f t="shared" si="3"/>
        <v>115.2205704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6">
        <v>0</v>
      </c>
      <c r="D39" s="99">
        <v>2.106</v>
      </c>
      <c r="E39" s="166">
        <f t="shared" si="3"/>
        <v>0</v>
      </c>
      <c r="F39" s="95">
        <f t="shared" si="3"/>
        <v>122.18253839999998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7" t="s">
        <v>5</v>
      </c>
      <c r="D41" s="178"/>
      <c r="E41" s="177" t="s">
        <v>6</v>
      </c>
      <c r="F41" s="178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94</v>
      </c>
      <c r="C42" s="168">
        <v>0.016</v>
      </c>
      <c r="D42" s="99">
        <v>9.51</v>
      </c>
      <c r="E42" s="168">
        <f aca="true" t="shared" si="4" ref="E42:F44">C42*36.7437</f>
        <v>0.5878992</v>
      </c>
      <c r="F42" s="95">
        <f t="shared" si="4"/>
        <v>349.43258699999996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95</v>
      </c>
      <c r="C43" s="168">
        <v>0.012</v>
      </c>
      <c r="D43" s="99">
        <v>9.62</v>
      </c>
      <c r="E43" s="168">
        <f t="shared" si="4"/>
        <v>0.4409244</v>
      </c>
      <c r="F43" s="95">
        <f t="shared" si="4"/>
        <v>353.47439399999996</v>
      </c>
      <c r="G43" s="28"/>
      <c r="H43" s="26"/>
      <c r="K43" s="25"/>
      <c r="L43" s="25"/>
      <c r="M43" s="25"/>
    </row>
    <row r="44" spans="2:13" s="6" customFormat="1" ht="15">
      <c r="B44" s="27" t="s">
        <v>105</v>
      </c>
      <c r="C44" s="168">
        <v>0.004</v>
      </c>
      <c r="D44" s="99">
        <v>9.654</v>
      </c>
      <c r="E44" s="168">
        <f t="shared" si="4"/>
        <v>0.1469748</v>
      </c>
      <c r="F44" s="95">
        <f t="shared" si="4"/>
        <v>354.72367979999996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4" t="s">
        <v>90</v>
      </c>
      <c r="D46" s="184"/>
      <c r="E46" s="185" t="s">
        <v>6</v>
      </c>
      <c r="F46" s="186"/>
      <c r="G46" s="32"/>
      <c r="H46" s="32"/>
      <c r="I46" s="24"/>
      <c r="K46" s="25"/>
      <c r="L46" s="25"/>
      <c r="M46" s="25"/>
    </row>
    <row r="47" spans="2:13" s="6" customFormat="1" ht="15">
      <c r="B47" s="125" t="s">
        <v>92</v>
      </c>
      <c r="C47" s="165">
        <v>0</v>
      </c>
      <c r="D47" s="126">
        <v>45300</v>
      </c>
      <c r="E47" s="166">
        <f aca="true" t="shared" si="5" ref="E47:F49">C47/$D$87</f>
        <v>0</v>
      </c>
      <c r="F47" s="95">
        <f t="shared" si="5"/>
        <v>416.1690399632522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100</v>
      </c>
      <c r="C48" s="165">
        <v>0</v>
      </c>
      <c r="D48" s="121">
        <v>46120</v>
      </c>
      <c r="E48" s="166">
        <f t="shared" si="5"/>
        <v>0</v>
      </c>
      <c r="F48" s="95">
        <f t="shared" si="5"/>
        <v>423.7023426734038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108</v>
      </c>
      <c r="C49" s="170">
        <v>190</v>
      </c>
      <c r="D49" s="121">
        <v>45940</v>
      </c>
      <c r="E49" s="168">
        <f t="shared" si="5"/>
        <v>1.7455213596692698</v>
      </c>
      <c r="F49" s="95">
        <f t="shared" si="5"/>
        <v>422.04869085898025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7" t="s">
        <v>18</v>
      </c>
      <c r="D51" s="178"/>
      <c r="E51" s="177" t="s">
        <v>6</v>
      </c>
      <c r="F51" s="178"/>
      <c r="G51" s="32"/>
      <c r="H51" s="32"/>
      <c r="I51" s="24"/>
      <c r="J51" s="6"/>
    </row>
    <row r="52" spans="2:13" s="24" customFormat="1" ht="15.75" thickBot="1">
      <c r="B52" s="27" t="s">
        <v>94</v>
      </c>
      <c r="C52" s="168">
        <v>2.9</v>
      </c>
      <c r="D52" s="100">
        <v>294</v>
      </c>
      <c r="E52" s="168">
        <f aca="true" t="shared" si="6" ref="E52:F54">C52*1.1023</f>
        <v>3.19667</v>
      </c>
      <c r="F52" s="100">
        <f t="shared" si="6"/>
        <v>324.07620000000003</v>
      </c>
      <c r="G52" s="28"/>
      <c r="H52" s="26"/>
      <c r="K52" s="6"/>
      <c r="L52" s="6"/>
      <c r="M52" s="6"/>
    </row>
    <row r="53" spans="2:19" s="24" customFormat="1" ht="15.75" thickBot="1">
      <c r="B53" s="27" t="s">
        <v>95</v>
      </c>
      <c r="C53" s="168">
        <v>2.9</v>
      </c>
      <c r="D53" s="100">
        <v>296</v>
      </c>
      <c r="E53" s="168">
        <f t="shared" si="6"/>
        <v>3.19667</v>
      </c>
      <c r="F53" s="100">
        <f t="shared" si="6"/>
        <v>326.2808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105</v>
      </c>
      <c r="C54" s="168">
        <v>2.9</v>
      </c>
      <c r="D54" s="147">
        <v>296.9</v>
      </c>
      <c r="E54" s="168">
        <f t="shared" si="6"/>
        <v>3.19667</v>
      </c>
      <c r="F54" s="100">
        <f t="shared" si="6"/>
        <v>327.27287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7" t="s">
        <v>20</v>
      </c>
      <c r="D56" s="178"/>
      <c r="E56" s="177" t="s">
        <v>21</v>
      </c>
      <c r="F56" s="178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94</v>
      </c>
      <c r="C57" s="163">
        <v>0.57</v>
      </c>
      <c r="D57" s="95">
        <v>33.96</v>
      </c>
      <c r="E57" s="163">
        <f aca="true" t="shared" si="7" ref="E57:F59">C57/454*1000</f>
        <v>1.2555066079295154</v>
      </c>
      <c r="F57" s="95">
        <f t="shared" si="7"/>
        <v>74.80176211453744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95</v>
      </c>
      <c r="C58" s="163">
        <v>0.59</v>
      </c>
      <c r="D58" s="95">
        <v>34.25</v>
      </c>
      <c r="E58" s="163">
        <f t="shared" si="7"/>
        <v>1.2995594713656387</v>
      </c>
      <c r="F58" s="95">
        <f t="shared" si="7"/>
        <v>75.44052863436124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105</v>
      </c>
      <c r="C59" s="163">
        <v>0.6</v>
      </c>
      <c r="D59" s="95">
        <v>34.35</v>
      </c>
      <c r="E59" s="163">
        <f t="shared" si="7"/>
        <v>1.3215859030837005</v>
      </c>
      <c r="F59" s="95">
        <f t="shared" si="7"/>
        <v>75.66079295154185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7" t="s">
        <v>23</v>
      </c>
      <c r="D61" s="178"/>
      <c r="E61" s="177" t="s">
        <v>6</v>
      </c>
      <c r="F61" s="178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94</v>
      </c>
      <c r="C62" s="168">
        <v>0.055</v>
      </c>
      <c r="D62" s="99">
        <v>10.275</v>
      </c>
      <c r="E62" s="168">
        <f aca="true" t="shared" si="8" ref="E62:F64">C62*22.0462</f>
        <v>1.2125409999999999</v>
      </c>
      <c r="F62" s="95">
        <f t="shared" si="8"/>
        <v>226.52470499999998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95</v>
      </c>
      <c r="C63" s="168">
        <v>0.06</v>
      </c>
      <c r="D63" s="99">
        <v>10.515</v>
      </c>
      <c r="E63" s="168">
        <f t="shared" si="8"/>
        <v>1.3227719999999998</v>
      </c>
      <c r="F63" s="95">
        <f t="shared" si="8"/>
        <v>231.815793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104</v>
      </c>
      <c r="C64" s="168">
        <v>0.05</v>
      </c>
      <c r="D64" s="127">
        <v>10.715</v>
      </c>
      <c r="E64" s="168">
        <f t="shared" si="8"/>
        <v>1.10231</v>
      </c>
      <c r="F64" s="95">
        <f t="shared" si="8"/>
        <v>236.225033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77" t="s">
        <v>25</v>
      </c>
      <c r="D66" s="178"/>
      <c r="E66" s="177" t="s">
        <v>26</v>
      </c>
      <c r="F66" s="178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94</v>
      </c>
      <c r="C67" s="162">
        <v>0.006</v>
      </c>
      <c r="D67" s="99">
        <v>1.55</v>
      </c>
      <c r="E67" s="162">
        <f aca="true" t="shared" si="9" ref="E67:F69">C67/3.785</f>
        <v>0.001585204755614267</v>
      </c>
      <c r="F67" s="95">
        <f t="shared" si="9"/>
        <v>0.4095112285336856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102</v>
      </c>
      <c r="C68" s="162">
        <v>0.006</v>
      </c>
      <c r="D68" s="99">
        <v>1.536</v>
      </c>
      <c r="E68" s="162">
        <f t="shared" si="9"/>
        <v>0.001585204755614267</v>
      </c>
      <c r="F68" s="95">
        <f t="shared" si="9"/>
        <v>0.4058124174372523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95</v>
      </c>
      <c r="C69" s="162">
        <v>0.006</v>
      </c>
      <c r="D69" s="99">
        <v>1.522</v>
      </c>
      <c r="E69" s="162">
        <f t="shared" si="9"/>
        <v>0.001585204755614267</v>
      </c>
      <c r="F69" s="95">
        <f t="shared" si="9"/>
        <v>0.402113606340819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77" t="s">
        <v>28</v>
      </c>
      <c r="D71" s="178"/>
      <c r="E71" s="177" t="s">
        <v>29</v>
      </c>
      <c r="F71" s="178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96</v>
      </c>
      <c r="C72" s="192">
        <v>0.0015</v>
      </c>
      <c r="D72" s="103">
        <v>0.7385</v>
      </c>
      <c r="E72" s="192">
        <f>C72/454*100</f>
        <v>0.0003303964757709251</v>
      </c>
      <c r="F72" s="101">
        <f>D72/454*1000</f>
        <v>1.6266519823788548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94</v>
      </c>
      <c r="C73" s="164">
        <v>0.0025</v>
      </c>
      <c r="D73" s="103">
        <v>0.77</v>
      </c>
      <c r="E73" s="164">
        <f>C73/454*100</f>
        <v>0.0005506607929515419</v>
      </c>
      <c r="F73" s="101">
        <f>D73/454*1000</f>
        <v>1.696035242290749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102</v>
      </c>
      <c r="C74" s="164">
        <v>0.0015</v>
      </c>
      <c r="D74" s="103">
        <v>0.815</v>
      </c>
      <c r="E74" s="164">
        <f>C74/454*100</f>
        <v>0.0003303964757709251</v>
      </c>
      <c r="F74" s="101">
        <f>D74/454*1000</f>
        <v>1.7951541850220263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8" t="s">
        <v>28</v>
      </c>
      <c r="D76" s="188"/>
      <c r="E76" s="177" t="s">
        <v>31</v>
      </c>
      <c r="F76" s="178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69">
        <v>0.0031</v>
      </c>
      <c r="D77" s="128">
        <v>0.153</v>
      </c>
      <c r="E77" s="169">
        <f aca="true" t="shared" si="10" ref="E77:F79">C77/454*1000000</f>
        <v>6.828193832599119</v>
      </c>
      <c r="F77" s="95">
        <f t="shared" si="10"/>
        <v>337.0044052863436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69">
        <v>0.0034</v>
      </c>
      <c r="D78" s="128">
        <v>0.1551</v>
      </c>
      <c r="E78" s="169">
        <f t="shared" si="10"/>
        <v>7.488986784140969</v>
      </c>
      <c r="F78" s="95">
        <f t="shared" si="10"/>
        <v>341.6299559471365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101</v>
      </c>
      <c r="C79" s="169">
        <v>0.0033</v>
      </c>
      <c r="D79" s="128">
        <v>0.1574</v>
      </c>
      <c r="E79" s="169">
        <f t="shared" si="10"/>
        <v>7.2687224669603525</v>
      </c>
      <c r="F79" s="95">
        <f t="shared" si="10"/>
        <v>346.69603524229075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1.1319</v>
      </c>
      <c r="F85" s="160">
        <v>0.0092</v>
      </c>
      <c r="G85" s="160">
        <v>1.4246</v>
      </c>
      <c r="H85" s="160">
        <v>1.0373</v>
      </c>
      <c r="I85" s="160">
        <v>0.7774</v>
      </c>
      <c r="J85" s="160">
        <v>0.7727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0.8835</v>
      </c>
      <c r="E86" s="161" t="s">
        <v>86</v>
      </c>
      <c r="F86" s="161">
        <v>0.0081</v>
      </c>
      <c r="G86" s="161">
        <v>1.2586</v>
      </c>
      <c r="H86" s="161">
        <v>0.9165</v>
      </c>
      <c r="I86" s="161">
        <v>0.6868</v>
      </c>
      <c r="J86" s="161">
        <v>0.6827</v>
      </c>
      <c r="K86" s="161">
        <v>0.1139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108.85</v>
      </c>
      <c r="E87" s="160">
        <v>123.2073</v>
      </c>
      <c r="F87" s="160" t="s">
        <v>86</v>
      </c>
      <c r="G87" s="160">
        <v>155.0677</v>
      </c>
      <c r="H87" s="160">
        <v>112.9149</v>
      </c>
      <c r="I87" s="160">
        <v>84.6226</v>
      </c>
      <c r="J87" s="160">
        <v>84.1084</v>
      </c>
      <c r="K87" s="160">
        <v>14.0347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0.702</v>
      </c>
      <c r="E88" s="161">
        <v>0.7945</v>
      </c>
      <c r="F88" s="161">
        <v>0.0064</v>
      </c>
      <c r="G88" s="161" t="s">
        <v>86</v>
      </c>
      <c r="H88" s="161">
        <v>0.7282</v>
      </c>
      <c r="I88" s="161">
        <v>0.5457</v>
      </c>
      <c r="J88" s="161">
        <v>0.5424</v>
      </c>
      <c r="K88" s="161">
        <v>0.0905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0.964</v>
      </c>
      <c r="E89" s="160">
        <v>1.0912</v>
      </c>
      <c r="F89" s="160">
        <v>0.0089</v>
      </c>
      <c r="G89" s="160">
        <v>1.3733</v>
      </c>
      <c r="H89" s="160" t="s">
        <v>86</v>
      </c>
      <c r="I89" s="160">
        <v>0.7494</v>
      </c>
      <c r="J89" s="160">
        <v>0.7449</v>
      </c>
      <c r="K89" s="160">
        <v>0.1243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1.2863</v>
      </c>
      <c r="E90" s="161">
        <v>1.456</v>
      </c>
      <c r="F90" s="161">
        <v>0.0118</v>
      </c>
      <c r="G90" s="161">
        <v>1.8325</v>
      </c>
      <c r="H90" s="161">
        <v>1.3343</v>
      </c>
      <c r="I90" s="161" t="s">
        <v>86</v>
      </c>
      <c r="J90" s="161">
        <v>0.9939</v>
      </c>
      <c r="K90" s="161">
        <v>0.1659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1.2942</v>
      </c>
      <c r="E91" s="160">
        <v>1.4649</v>
      </c>
      <c r="F91" s="160">
        <v>0.0119</v>
      </c>
      <c r="G91" s="160">
        <v>1.8437</v>
      </c>
      <c r="H91" s="160">
        <v>1.3425</v>
      </c>
      <c r="I91" s="160">
        <v>1.0061</v>
      </c>
      <c r="J91" s="160" t="s">
        <v>86</v>
      </c>
      <c r="K91" s="160">
        <v>0.1669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7.7558</v>
      </c>
      <c r="E92" s="161">
        <v>8.7788</v>
      </c>
      <c r="F92" s="161">
        <v>0.0713</v>
      </c>
      <c r="G92" s="161">
        <v>11.0489</v>
      </c>
      <c r="H92" s="161">
        <v>8.0454</v>
      </c>
      <c r="I92" s="161">
        <v>6.0295</v>
      </c>
      <c r="J92" s="161">
        <v>5.9929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98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93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7" t="s">
        <v>65</v>
      </c>
      <c r="C114" s="187"/>
      <c r="D114" s="187"/>
      <c r="E114" s="187"/>
      <c r="F114" s="187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1" t="s">
        <v>66</v>
      </c>
      <c r="C115" s="171"/>
      <c r="D115" s="171"/>
      <c r="E115" s="171"/>
      <c r="F115" s="171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1" t="s">
        <v>67</v>
      </c>
      <c r="C116" s="171"/>
      <c r="D116" s="171"/>
      <c r="E116" s="171"/>
      <c r="F116" s="171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1" t="s">
        <v>68</v>
      </c>
      <c r="C117" s="171"/>
      <c r="D117" s="171"/>
      <c r="E117" s="171"/>
      <c r="F117" s="171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1" t="s">
        <v>69</v>
      </c>
      <c r="C118" s="171"/>
      <c r="D118" s="171"/>
      <c r="E118" s="171"/>
      <c r="F118" s="171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1" t="s">
        <v>70</v>
      </c>
      <c r="C119" s="171"/>
      <c r="D119" s="171"/>
      <c r="E119" s="171"/>
      <c r="F119" s="171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1" t="s">
        <v>71</v>
      </c>
      <c r="C120" s="171"/>
      <c r="D120" s="171"/>
      <c r="E120" s="171"/>
      <c r="F120" s="171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3" t="s">
        <v>72</v>
      </c>
      <c r="C121" s="183"/>
      <c r="D121" s="183"/>
      <c r="E121" s="183"/>
      <c r="F121" s="183"/>
    </row>
    <row r="123" spans="2:6" ht="15.75">
      <c r="B123" s="46" t="s">
        <v>73</v>
      </c>
      <c r="C123" s="174"/>
      <c r="D123" s="175"/>
      <c r="E123" s="175"/>
      <c r="F123" s="176"/>
    </row>
    <row r="124" spans="2:6" ht="30.75" customHeight="1">
      <c r="B124" s="46" t="s">
        <v>74</v>
      </c>
      <c r="C124" s="173" t="s">
        <v>75</v>
      </c>
      <c r="D124" s="173"/>
      <c r="E124" s="174" t="s">
        <v>76</v>
      </c>
      <c r="F124" s="176"/>
    </row>
    <row r="125" spans="2:6" ht="30.75" customHeight="1">
      <c r="B125" s="46" t="s">
        <v>77</v>
      </c>
      <c r="C125" s="173" t="s">
        <v>78</v>
      </c>
      <c r="D125" s="173"/>
      <c r="E125" s="174" t="s">
        <v>79</v>
      </c>
      <c r="F125" s="176"/>
    </row>
    <row r="126" spans="2:6" ht="15" customHeight="1">
      <c r="B126" s="172" t="s">
        <v>80</v>
      </c>
      <c r="C126" s="173" t="s">
        <v>81</v>
      </c>
      <c r="D126" s="173"/>
      <c r="E126" s="179" t="s">
        <v>82</v>
      </c>
      <c r="F126" s="180"/>
    </row>
    <row r="127" spans="2:6" ht="15" customHeight="1">
      <c r="B127" s="172"/>
      <c r="C127" s="173"/>
      <c r="D127" s="173"/>
      <c r="E127" s="181"/>
      <c r="F127" s="18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2016-04-19T06:24:29Z</dcterms:modified>
  <cp:category/>
  <cp:version/>
  <cp:contentType/>
  <cp:contentStatus/>
</cp:coreProperties>
</file>