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<sst xmlns="http://schemas.openxmlformats.org/spreadsheetml/2006/main" count="170" uniqueCount="102">
  <si>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</si>
  <si>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</si>
  <si>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</si>
  <si>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</si>
  <si>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</si>
  <si>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</si>
  <si>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</si>
  <si>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</si>
  <si>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</si>
  <si>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</si>
  <si>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</si>
  <si>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</si>
  <si>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</si>
  <si>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</si>
  <si>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</si>
  <si>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</si>
  <si>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</si>
  <si>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</si>
  <si>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</si>
  <si>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</si>
  <si>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</si>
  <si>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</si>
  <si>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</si>
  <si>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</si>
  <si>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</si>
  <si>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</si>
  <si>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</si>
  <si>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</si>
  <si>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</si>
  <si>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</si>
  <si>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</si>
  <si>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</si>
  <si>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</si>
  <si>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</si>
  <si>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</si>
  <si>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</si>
  <si>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</si>
  <si>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</si>
  <si>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</si>
  <si>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</si>
  <si>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</si>
  <si>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</si>
  <si>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</si>
  <si>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</si>
  <si>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</si>
  <si>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</si>
  <si>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</si>
  <si>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</si>
  <si>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</si>
  <si>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</si>
  <si>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</si>
  <si>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</si>
  <si>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</si>
  <si>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</si>
  <si>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</si>
  <si>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</si>
  <si>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</si>
  <si>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</si>
  <si>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</si>
  <si>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</si>
  <si>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</si>
  <si>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</si>
  <si>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</si>
  <si>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</si>
  <si>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</si>
  <si>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</si>
  <si>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</si>
  <si>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</si>
  <si>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</si>
  <si>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</si>
  <si>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</si>
  <si>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</si>
  <si>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</si>
  <si>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</si>
  <si>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</si>
  <si>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</si>
  <si>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</si>
  <si>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</si>
  <si>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Березень'20</t>
  </si>
  <si>
    <t>Euronext - Березень '20 (€/МT)</t>
  </si>
  <si>
    <t>CME -Травень'20</t>
  </si>
  <si>
    <t>Euronext -Березень'20 (€/МT)</t>
  </si>
  <si>
    <t>Euronext -Травень'20 (€/МT)</t>
  </si>
  <si>
    <t>Euronext - Травень '20 (€/МT)</t>
  </si>
  <si>
    <t>CME - Травень'20</t>
  </si>
  <si>
    <t>CME -Липень'20</t>
  </si>
  <si>
    <t>TOCOM - Травень'20 (¥/МT)</t>
  </si>
  <si>
    <t>TOCOM - Квітень '20 (¥/МT)</t>
  </si>
  <si>
    <t>Euronext -Серпень '20 (€/МT)</t>
  </si>
  <si>
    <t>CME -Лютий'20</t>
  </si>
  <si>
    <t>CME -Березень'20</t>
  </si>
  <si>
    <t>Euronext - Вересень'20 (€/МT)</t>
  </si>
  <si>
    <t>TOCOM - Липень'20 (¥/МT)</t>
  </si>
  <si>
    <t>CME - Липень'20</t>
  </si>
  <si>
    <t>Euronext -Червень '20 (€/МT)</t>
  </si>
  <si>
    <t>Euronext -Серпнь '20 (€/МT)</t>
  </si>
  <si>
    <t>CME -Квітень'20</t>
  </si>
  <si>
    <t>Euronext -Листопад'20 (€/МT)</t>
  </si>
  <si>
    <t xml:space="preserve">                                    18 лютого 2020 року</t>
  </si>
  <si>
    <t>TOCOM - Вересень'20 (¥/МT)</t>
  </si>
  <si>
    <t>TOCOM - Червень '20 (¥/МT)</t>
  </si>
  <si>
    <t>TOCOM - Серпень '20 (¥/МT)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</si>
</sst>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88" fontId="79" fillId="37" borderId="10" xfId="0" applyNumberFormat="1" applyFont="1" applyFill="1" applyBorder="1" applyAlignment="1">
      <alignment horizontal="center" vertical="top" wrapText="1"/>
    </xf>
    <xf numFmtId="190" fontId="79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89" fontId="6" fillId="36" borderId="10" xfId="0" applyNumberFormat="1" applyFont="1" applyFill="1" applyBorder="1" applyAlignment="1">
      <alignment horizontal="center"/>
    </xf>
    <xf numFmtId="189" fontId="79" fillId="0" borderId="10" xfId="0" applyNumberFormat="1" applyFont="1" applyFill="1" applyBorder="1" applyAlignment="1">
      <alignment horizontal="center" vertical="top" wrapText="1"/>
    </xf>
    <xf numFmtId="192" fontId="79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D79" sqref="D7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7" t="s">
        <v>98</v>
      </c>
      <c r="D4" s="158"/>
      <c r="E4" s="158"/>
      <c r="F4" s="15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36" t="s">
        <v>5</v>
      </c>
      <c r="D6" s="137"/>
      <c r="E6" s="136" t="s">
        <v>6</v>
      </c>
      <c r="F6" s="137"/>
      <c r="G6"/>
      <c r="H6"/>
      <c r="I6"/>
    </row>
    <row r="7" spans="2:6" s="6" customFormat="1" ht="15">
      <c r="B7" s="24" t="s">
        <v>78</v>
      </c>
      <c r="C7" s="135">
        <v>0.052</v>
      </c>
      <c r="D7" s="14">
        <v>3.826</v>
      </c>
      <c r="E7" s="135">
        <v>0.079</v>
      </c>
      <c r="F7" s="13">
        <v>151.33</v>
      </c>
    </row>
    <row r="8" spans="2:6" s="6" customFormat="1" ht="15">
      <c r="B8" s="24" t="s">
        <v>84</v>
      </c>
      <c r="C8" s="135">
        <v>0.054</v>
      </c>
      <c r="D8" s="14">
        <v>3.864</v>
      </c>
      <c r="E8" s="135">
        <v>0</v>
      </c>
      <c r="F8" s="13">
        <v>153.93</v>
      </c>
    </row>
    <row r="9" spans="2:17" s="6" customFormat="1" ht="15">
      <c r="B9" s="24" t="s">
        <v>93</v>
      </c>
      <c r="C9" s="135">
        <v>0.05</v>
      </c>
      <c r="D9" s="14">
        <v>3.886</v>
      </c>
      <c r="E9" s="135">
        <v>0.079</v>
      </c>
      <c r="F9" s="13">
        <v>156.37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1"/>
      <c r="D10" s="7"/>
      <c r="E10" s="164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36" t="s">
        <v>7</v>
      </c>
      <c r="D11" s="137"/>
      <c r="E11" s="136" t="s">
        <v>6</v>
      </c>
      <c r="F11" s="137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81</v>
      </c>
      <c r="C12" s="139">
        <v>0.59</v>
      </c>
      <c r="D12" s="13">
        <v>169.25</v>
      </c>
      <c r="E12" s="139">
        <v>0.8</v>
      </c>
      <c r="F12" s="71">
        <v>190.85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94</v>
      </c>
      <c r="C13" s="139">
        <v>0.43</v>
      </c>
      <c r="D13" s="13">
        <v>173.25</v>
      </c>
      <c r="E13" s="139">
        <v>0.48</v>
      </c>
      <c r="F13" s="71">
        <v>195.59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95</v>
      </c>
      <c r="C14" s="129">
        <v>0</v>
      </c>
      <c r="D14" s="13">
        <v>176.75</v>
      </c>
      <c r="E14" s="129">
        <v>0.62</v>
      </c>
      <c r="F14" s="71">
        <v>199.49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7"/>
      <c r="D15" s="52"/>
      <c r="E15" s="139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6" t="s">
        <v>74</v>
      </c>
      <c r="D16" s="156"/>
      <c r="E16" s="154" t="s">
        <v>6</v>
      </c>
      <c r="F16" s="155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86</v>
      </c>
      <c r="C17" s="142">
        <v>400</v>
      </c>
      <c r="D17" s="87">
        <v>25100</v>
      </c>
      <c r="E17" s="127">
        <f>C17/$D$87</f>
        <v>3.625487174839119</v>
      </c>
      <c r="F17" s="71">
        <f>D17/$D$87</f>
        <v>227.49932022115473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92</v>
      </c>
      <c r="C18" s="165">
        <v>50</v>
      </c>
      <c r="D18" s="87">
        <v>23330</v>
      </c>
      <c r="E18" s="139">
        <f>C18/$D$87</f>
        <v>0.45318589685488986</v>
      </c>
      <c r="F18" s="71">
        <f>D18/$D$87</f>
        <v>211.4565394724916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99</v>
      </c>
      <c r="C19" s="165">
        <v>110</v>
      </c>
      <c r="D19" s="87">
        <v>23710</v>
      </c>
      <c r="E19" s="139">
        <f>C19/$D$87</f>
        <v>0.9970089730807578</v>
      </c>
      <c r="F19" s="71">
        <f>D19/$D$87</f>
        <v>214.9007522885888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3"/>
      <c r="D20" s="7"/>
      <c r="E20" s="135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4" t="s">
        <v>5</v>
      </c>
      <c r="D21" s="155"/>
      <c r="E21" s="156" t="s">
        <v>6</v>
      </c>
      <c r="F21" s="156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78</v>
      </c>
      <c r="C22" s="135">
        <v>0.24</v>
      </c>
      <c r="D22" s="14">
        <v>5.666</v>
      </c>
      <c r="E22" s="135">
        <f aca="true" t="shared" si="0" ref="E22:F24">C22*36.7437</f>
        <v>8.818487999999999</v>
      </c>
      <c r="F22" s="13">
        <f t="shared" si="0"/>
        <v>208.1898042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84</v>
      </c>
      <c r="C23" s="135">
        <v>0.234</v>
      </c>
      <c r="D23" s="14">
        <v>5.644</v>
      </c>
      <c r="E23" s="135">
        <f t="shared" si="0"/>
        <v>8.5980258</v>
      </c>
      <c r="F23" s="13">
        <f t="shared" si="0"/>
        <v>207.38144279999997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93</v>
      </c>
      <c r="C24" s="135">
        <v>0.214</v>
      </c>
      <c r="D24" s="75">
        <v>5.622</v>
      </c>
      <c r="E24" s="135">
        <f t="shared" si="0"/>
        <v>7.863151799999999</v>
      </c>
      <c r="F24" s="13">
        <f t="shared" si="0"/>
        <v>206.57308139999998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28"/>
      <c r="C25" s="113"/>
      <c r="D25" s="115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6" t="s">
        <v>9</v>
      </c>
      <c r="D26" s="156"/>
      <c r="E26" s="154" t="s">
        <v>10</v>
      </c>
      <c r="F26" s="155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35">
        <v>1.03</v>
      </c>
      <c r="D27" s="71">
        <v>196</v>
      </c>
      <c r="E27" s="140">
        <f>C27*36.7437</f>
        <v>37.846011</v>
      </c>
      <c r="F27" s="71">
        <f>D27/$D$86</f>
        <v>211.68592720596178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83</v>
      </c>
      <c r="C28" s="135">
        <v>0.91</v>
      </c>
      <c r="D28" s="13">
        <v>193.75</v>
      </c>
      <c r="E28" s="140">
        <f>C28*36.7437</f>
        <v>33.436766999999996</v>
      </c>
      <c r="F28" s="71">
        <f>D28/$D$86</f>
        <v>209.2558591640566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91</v>
      </c>
      <c r="C29" s="135">
        <v>1.56</v>
      </c>
      <c r="D29" s="13">
        <v>186.62</v>
      </c>
      <c r="E29" s="140">
        <f>C29*36.7437</f>
        <v>57.320172</v>
      </c>
      <c r="F29" s="71">
        <f>D29/$D$86</f>
        <v>201.55524354681933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7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6" t="s">
        <v>12</v>
      </c>
      <c r="D31" s="156"/>
      <c r="E31" s="156" t="s">
        <v>10</v>
      </c>
      <c r="F31" s="15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82</v>
      </c>
      <c r="C32" s="139">
        <v>0.62</v>
      </c>
      <c r="D32" s="13">
        <v>403.25</v>
      </c>
      <c r="E32" s="139">
        <f aca="true" t="shared" si="1" ref="E32:F34">C32/$D$86</f>
        <v>0.6696187493249811</v>
      </c>
      <c r="F32" s="71">
        <f t="shared" si="1"/>
        <v>435.52219462144944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88</v>
      </c>
      <c r="C33" s="139">
        <v>0.19</v>
      </c>
      <c r="D33" s="13">
        <v>389.75</v>
      </c>
      <c r="E33" s="139">
        <f t="shared" si="1"/>
        <v>0.20520574576088133</v>
      </c>
      <c r="F33" s="71">
        <f t="shared" si="1"/>
        <v>420.9417863700184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97</v>
      </c>
      <c r="C34" s="139">
        <v>0.13</v>
      </c>
      <c r="D34" s="13">
        <v>391</v>
      </c>
      <c r="E34" s="139">
        <f t="shared" si="1"/>
        <v>0.1404039313100767</v>
      </c>
      <c r="F34" s="71">
        <f t="shared" si="1"/>
        <v>422.2918241710768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7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7" t="s">
        <v>5</v>
      </c>
      <c r="D36" s="148"/>
      <c r="E36" s="147" t="s">
        <v>6</v>
      </c>
      <c r="F36" s="148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78</v>
      </c>
      <c r="C37" s="135">
        <v>0.074</v>
      </c>
      <c r="D37" s="75">
        <v>3.044</v>
      </c>
      <c r="E37" s="135">
        <f aca="true" t="shared" si="2" ref="E37:F39">C37*58.0164</f>
        <v>4.2932136</v>
      </c>
      <c r="F37" s="71">
        <f t="shared" si="2"/>
        <v>176.6019216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84</v>
      </c>
      <c r="C38" s="135">
        <v>0.06</v>
      </c>
      <c r="D38" s="75">
        <v>3.022</v>
      </c>
      <c r="E38" s="135">
        <f t="shared" si="2"/>
        <v>3.480984</v>
      </c>
      <c r="F38" s="71">
        <f t="shared" si="2"/>
        <v>175.32556079999998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93</v>
      </c>
      <c r="C39" s="135">
        <v>0.042</v>
      </c>
      <c r="D39" s="75">
        <v>2.96</v>
      </c>
      <c r="E39" s="135">
        <f t="shared" si="2"/>
        <v>2.4366888</v>
      </c>
      <c r="F39" s="71">
        <f t="shared" si="2"/>
        <v>171.728544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28"/>
      <c r="C40" s="113"/>
      <c r="D40" s="7"/>
      <c r="E40" s="135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7" t="s">
        <v>5</v>
      </c>
      <c r="D41" s="148"/>
      <c r="E41" s="147" t="s">
        <v>6</v>
      </c>
      <c r="F41" s="148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78</v>
      </c>
      <c r="C42" s="113">
        <v>0.014</v>
      </c>
      <c r="D42" s="75">
        <v>8.914</v>
      </c>
      <c r="E42" s="113">
        <f>C42*36.7437</f>
        <v>0.5144118</v>
      </c>
      <c r="F42" s="71">
        <f aca="true" t="shared" si="3" ref="E42:F44">D42*36.7437</f>
        <v>327.53334179999996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84</v>
      </c>
      <c r="C43" s="113">
        <v>0.01</v>
      </c>
      <c r="D43" s="75">
        <v>9.03</v>
      </c>
      <c r="E43" s="113">
        <f t="shared" si="3"/>
        <v>0.36743699999999996</v>
      </c>
      <c r="F43" s="71">
        <f t="shared" si="3"/>
        <v>331.79561099999995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93</v>
      </c>
      <c r="C44" s="113">
        <v>0.014</v>
      </c>
      <c r="D44" s="75">
        <v>9.13</v>
      </c>
      <c r="E44" s="113">
        <f t="shared" si="3"/>
        <v>0.5144118</v>
      </c>
      <c r="F44" s="71">
        <f t="shared" si="3"/>
        <v>335.469981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38"/>
      <c r="D45" s="75"/>
      <c r="E45" s="113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6" t="s">
        <v>73</v>
      </c>
      <c r="D46" s="156"/>
      <c r="E46" s="154" t="s">
        <v>6</v>
      </c>
      <c r="F46" s="155"/>
      <c r="G46" s="23"/>
      <c r="H46" s="23"/>
      <c r="I46" s="23"/>
      <c r="K46" s="23"/>
      <c r="L46" s="23"/>
      <c r="M46" s="23"/>
    </row>
    <row r="47" spans="2:13" s="6" customFormat="1" ht="15">
      <c r="B47" s="24" t="s">
        <v>87</v>
      </c>
      <c r="C47" s="126">
        <v>0</v>
      </c>
      <c r="D47" s="87" t="s">
        <v>72</v>
      </c>
      <c r="E47" s="129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100</v>
      </c>
      <c r="C48" s="126">
        <v>0</v>
      </c>
      <c r="D48" s="87" t="s">
        <v>72</v>
      </c>
      <c r="E48" s="129">
        <f>C49/$D$87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101</v>
      </c>
      <c r="C49" s="126">
        <v>0</v>
      </c>
      <c r="D49" s="87" t="s">
        <v>72</v>
      </c>
      <c r="E49" s="129">
        <f>C50/$D$87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5"/>
      <c r="D50" s="5"/>
      <c r="E50" s="115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7" t="s">
        <v>16</v>
      </c>
      <c r="D51" s="148"/>
      <c r="E51" s="147" t="s">
        <v>6</v>
      </c>
      <c r="F51" s="148"/>
      <c r="G51"/>
      <c r="H51"/>
      <c r="I51"/>
      <c r="J51" s="6"/>
    </row>
    <row r="52" spans="2:19" s="22" customFormat="1" ht="15">
      <c r="B52" s="24" t="s">
        <v>78</v>
      </c>
      <c r="C52" s="165">
        <v>1.1</v>
      </c>
      <c r="D52" s="76">
        <v>292.1</v>
      </c>
      <c r="E52" s="135">
        <f>C52*1.1023</f>
        <v>1.21253</v>
      </c>
      <c r="F52" s="76">
        <f aca="true" t="shared" si="4" ref="E52:F54">D52*1.1023</f>
        <v>321.98183000000006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84</v>
      </c>
      <c r="C53" s="165">
        <v>1</v>
      </c>
      <c r="D53" s="76">
        <v>297.5</v>
      </c>
      <c r="E53" s="135">
        <f t="shared" si="4"/>
        <v>1.1023</v>
      </c>
      <c r="F53" s="76">
        <f t="shared" si="4"/>
        <v>327.93425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93</v>
      </c>
      <c r="C54" s="165">
        <v>0.3</v>
      </c>
      <c r="D54" s="76">
        <v>302.6</v>
      </c>
      <c r="E54" s="135">
        <f>C54*1.1023</f>
        <v>0.33069</v>
      </c>
      <c r="F54" s="76">
        <f t="shared" si="4"/>
        <v>333.55598000000003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2"/>
      <c r="C55" s="130"/>
      <c r="D55" s="66"/>
      <c r="E55" s="127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7" t="s">
        <v>18</v>
      </c>
      <c r="D56" s="148"/>
      <c r="E56" s="147" t="s">
        <v>19</v>
      </c>
      <c r="F56" s="148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78</v>
      </c>
      <c r="C57" s="127">
        <v>0.09</v>
      </c>
      <c r="D57" s="71">
        <v>30.32</v>
      </c>
      <c r="E57" s="127">
        <f>C57/454*1000</f>
        <v>0.19823788546255505</v>
      </c>
      <c r="F57" s="71">
        <f aca="true" t="shared" si="5" ref="E57:F59">D57/454*1000</f>
        <v>66.78414096916299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84</v>
      </c>
      <c r="C58" s="127">
        <v>0.1</v>
      </c>
      <c r="D58" s="71">
        <v>30.9</v>
      </c>
      <c r="E58" s="127">
        <f t="shared" si="5"/>
        <v>0.22026431718061676</v>
      </c>
      <c r="F58" s="71">
        <f t="shared" si="5"/>
        <v>68.06167400881057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93</v>
      </c>
      <c r="C59" s="127">
        <v>0.11</v>
      </c>
      <c r="D59" s="71">
        <v>31.4</v>
      </c>
      <c r="E59" s="127">
        <f t="shared" si="5"/>
        <v>0.2422907488986784</v>
      </c>
      <c r="F59" s="71">
        <f t="shared" si="5"/>
        <v>69.16299559471366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7"/>
      <c r="D60" s="69"/>
      <c r="E60" s="127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7" t="s">
        <v>21</v>
      </c>
      <c r="D61" s="148"/>
      <c r="E61" s="147" t="s">
        <v>6</v>
      </c>
      <c r="F61" s="148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78</v>
      </c>
      <c r="C62" s="135">
        <v>0.1</v>
      </c>
      <c r="D62" s="75">
        <v>13.43</v>
      </c>
      <c r="E62" s="135">
        <f aca="true" t="shared" si="6" ref="E62:F64">C62*22.026</f>
        <v>2.2026</v>
      </c>
      <c r="F62" s="71">
        <f t="shared" si="6"/>
        <v>295.80917999999997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84</v>
      </c>
      <c r="C63" s="135">
        <v>0.095</v>
      </c>
      <c r="D63" s="75">
        <v>13.65</v>
      </c>
      <c r="E63" s="135">
        <f t="shared" si="6"/>
        <v>2.09247</v>
      </c>
      <c r="F63" s="71">
        <f t="shared" si="6"/>
        <v>300.6549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93</v>
      </c>
      <c r="C64" s="135">
        <v>0.035</v>
      </c>
      <c r="D64" s="75">
        <v>13.59</v>
      </c>
      <c r="E64" s="135">
        <f t="shared" si="6"/>
        <v>0.7709100000000001</v>
      </c>
      <c r="F64" s="71">
        <f t="shared" si="6"/>
        <v>299.33334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4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7" t="s">
        <v>77</v>
      </c>
      <c r="D66" s="148"/>
      <c r="E66" s="147" t="s">
        <v>23</v>
      </c>
      <c r="F66" s="148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90</v>
      </c>
      <c r="C67" s="135">
        <v>0.007</v>
      </c>
      <c r="D67" s="75">
        <v>1.363</v>
      </c>
      <c r="E67" s="135">
        <f>C67/3.785</f>
        <v>0.0018494055482166445</v>
      </c>
      <c r="F67" s="71">
        <f aca="true" t="shared" si="7" ref="E67:F69">D67/3.785</f>
        <v>0.36010568031704093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96</v>
      </c>
      <c r="C68" s="135">
        <v>0.003</v>
      </c>
      <c r="D68" s="75">
        <v>1.379</v>
      </c>
      <c r="E68" s="135">
        <f t="shared" si="7"/>
        <v>0.0007926023778071334</v>
      </c>
      <c r="F68" s="71">
        <f t="shared" si="7"/>
        <v>0.364332892998679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80</v>
      </c>
      <c r="C69" s="135">
        <v>0.003</v>
      </c>
      <c r="D69" s="75" t="s">
        <v>72</v>
      </c>
      <c r="E69" s="135">
        <f t="shared" si="7"/>
        <v>0.0007926023778071334</v>
      </c>
      <c r="F69" s="71" t="s">
        <v>72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4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7" t="s">
        <v>25</v>
      </c>
      <c r="D71" s="148"/>
      <c r="E71" s="147" t="s">
        <v>26</v>
      </c>
      <c r="F71" s="148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89</v>
      </c>
      <c r="C72" s="141">
        <v>0.0005</v>
      </c>
      <c r="D72" s="122">
        <v>1.233</v>
      </c>
      <c r="E72" s="141">
        <f>C72/454*100</f>
        <v>0.00011013215859030836</v>
      </c>
      <c r="F72" s="77">
        <f>D72/454*1000</f>
        <v>2.7158590308370045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90</v>
      </c>
      <c r="C73" s="141">
        <v>0.016</v>
      </c>
      <c r="D73" s="122">
        <v>1.18875</v>
      </c>
      <c r="E73" s="141">
        <f>C73/454*100</f>
        <v>0.0035242290748898676</v>
      </c>
      <c r="F73" s="77">
        <f>D73/454*1000</f>
        <v>2.6183920704845813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96</v>
      </c>
      <c r="C74" s="141">
        <v>0.021</v>
      </c>
      <c r="D74" s="122">
        <v>1.191</v>
      </c>
      <c r="E74" s="141">
        <f>C74/454*100</f>
        <v>0.004625550660792952</v>
      </c>
      <c r="F74" s="77">
        <f>D74/454*1000</f>
        <v>2.6233480176211454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3"/>
      <c r="D75" s="14"/>
      <c r="E75" s="14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63" t="s">
        <v>25</v>
      </c>
      <c r="D76" s="163"/>
      <c r="E76" s="147" t="s">
        <v>28</v>
      </c>
      <c r="F76" s="148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64">
        <v>0.0022</v>
      </c>
      <c r="D77" s="123" t="s">
        <v>72</v>
      </c>
      <c r="E77" s="164">
        <f>C77/454*1000000</f>
        <v>4.845814977973569</v>
      </c>
      <c r="F77" s="71" t="s">
        <v>72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80</v>
      </c>
      <c r="C78" s="164">
        <v>0.0032</v>
      </c>
      <c r="D78" s="123">
        <v>0.1485</v>
      </c>
      <c r="E78" s="164">
        <f>C78/454*1000000</f>
        <v>7.048458149779736</v>
      </c>
      <c r="F78" s="71">
        <f>D78/454*1000000</f>
        <v>327.09251101321587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85</v>
      </c>
      <c r="C79" s="164">
        <v>0.0026</v>
      </c>
      <c r="D79" s="123" t="s">
        <v>72</v>
      </c>
      <c r="E79" s="164">
        <f>C79/454*1000000</f>
        <v>5.7268722466960345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31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1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1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34">
        <v>1.08</v>
      </c>
      <c r="F85" s="134">
        <v>0.0091</v>
      </c>
      <c r="G85" s="134">
        <v>1.2984</v>
      </c>
      <c r="H85" s="134">
        <v>1.0164</v>
      </c>
      <c r="I85" s="134">
        <v>0.7555</v>
      </c>
      <c r="J85" s="134">
        <v>0.6693</v>
      </c>
      <c r="K85" s="134">
        <v>0.1287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4">
        <v>0.9259</v>
      </c>
      <c r="E86" s="134" t="s">
        <v>72</v>
      </c>
      <c r="F86" s="134">
        <v>0.0084</v>
      </c>
      <c r="G86" s="134">
        <v>1.2022</v>
      </c>
      <c r="H86" s="134">
        <v>0.9411</v>
      </c>
      <c r="I86" s="134">
        <v>0.6995</v>
      </c>
      <c r="J86" s="134">
        <v>0.6197</v>
      </c>
      <c r="K86" s="134">
        <v>0.1192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4">
        <v>110.33</v>
      </c>
      <c r="E87" s="134">
        <v>119.1564</v>
      </c>
      <c r="F87" s="134" t="s">
        <v>72</v>
      </c>
      <c r="G87" s="134">
        <v>143.2525</v>
      </c>
      <c r="H87" s="134">
        <v>112.1354</v>
      </c>
      <c r="I87" s="134">
        <v>83.3497</v>
      </c>
      <c r="J87" s="134">
        <v>73.8439</v>
      </c>
      <c r="K87" s="134">
        <v>14.1982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4">
        <v>0.7702</v>
      </c>
      <c r="E88" s="134">
        <v>0.8318</v>
      </c>
      <c r="F88" s="134">
        <v>0.007</v>
      </c>
      <c r="G88" s="134" t="s">
        <v>72</v>
      </c>
      <c r="H88" s="134">
        <v>0.7828</v>
      </c>
      <c r="I88" s="134">
        <v>0.5818</v>
      </c>
      <c r="J88" s="134">
        <v>0.5155</v>
      </c>
      <c r="K88" s="134">
        <v>0.0991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4">
        <v>0.9839</v>
      </c>
      <c r="E89" s="134">
        <v>1.0626</v>
      </c>
      <c r="F89" s="134">
        <v>0.0089</v>
      </c>
      <c r="G89" s="134">
        <v>1.2775</v>
      </c>
      <c r="H89" s="134" t="s">
        <v>72</v>
      </c>
      <c r="I89" s="134">
        <v>0.7433</v>
      </c>
      <c r="J89" s="134">
        <v>0.6585</v>
      </c>
      <c r="K89" s="134">
        <v>0.1266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4">
        <v>1.3237</v>
      </c>
      <c r="E90" s="134">
        <v>1.4296</v>
      </c>
      <c r="F90" s="134">
        <v>0.012</v>
      </c>
      <c r="G90" s="134">
        <v>1.7187</v>
      </c>
      <c r="H90" s="134">
        <v>1.3454</v>
      </c>
      <c r="I90" s="134" t="s">
        <v>72</v>
      </c>
      <c r="J90" s="134">
        <v>0.886</v>
      </c>
      <c r="K90" s="134">
        <v>0.1703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4">
        <v>1.4941</v>
      </c>
      <c r="E91" s="134">
        <v>1.6136</v>
      </c>
      <c r="F91" s="134">
        <v>0.0135</v>
      </c>
      <c r="G91" s="134">
        <v>1.9399</v>
      </c>
      <c r="H91" s="134">
        <v>1.5185</v>
      </c>
      <c r="I91" s="134">
        <v>1.1287</v>
      </c>
      <c r="J91" s="134" t="s">
        <v>72</v>
      </c>
      <c r="K91" s="134">
        <v>0.1923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4">
        <v>7.7707</v>
      </c>
      <c r="E92" s="134">
        <v>8.3924</v>
      </c>
      <c r="F92" s="134">
        <v>0.0704</v>
      </c>
      <c r="G92" s="134">
        <v>10.0895</v>
      </c>
      <c r="H92" s="134">
        <v>7.8979</v>
      </c>
      <c r="I92" s="134">
        <v>5.8704</v>
      </c>
      <c r="J92" s="134">
        <v>5.2009</v>
      </c>
      <c r="K92" s="134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6"/>
      <c r="H93" s="116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7"/>
      <c r="H94" s="117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0.9259259259259258</v>
      </c>
      <c r="F95" s="89"/>
      <c r="G95" s="118"/>
      <c r="H95" s="118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19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19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18"/>
      <c r="H98" s="118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18"/>
      <c r="H99" s="118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18"/>
      <c r="H100" s="118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0"/>
      <c r="H101" s="120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0"/>
      <c r="H102" s="120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6"/>
      <c r="H103" s="116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6"/>
      <c r="H104" s="116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6"/>
      <c r="H105" s="116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6"/>
      <c r="H106" s="116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6"/>
      <c r="H107" s="116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6"/>
      <c r="H108" s="116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6"/>
      <c r="H109" s="116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6"/>
      <c r="H110" s="116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6"/>
      <c r="H111" s="116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6"/>
      <c r="H112" s="116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6"/>
      <c r="H113" s="116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3" t="s">
        <v>54</v>
      </c>
      <c r="C114" s="153"/>
      <c r="D114" s="153"/>
      <c r="E114" s="153"/>
      <c r="F114" s="153"/>
      <c r="G114" s="116"/>
      <c r="H114" s="116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6" t="s">
        <v>55</v>
      </c>
      <c r="C115" s="146"/>
      <c r="D115" s="146"/>
      <c r="E115" s="146"/>
      <c r="F115" s="146"/>
      <c r="G115" s="116"/>
      <c r="H115" s="116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6" t="s">
        <v>56</v>
      </c>
      <c r="C116" s="146"/>
      <c r="D116" s="146"/>
      <c r="E116" s="146"/>
      <c r="F116" s="146"/>
      <c r="G116" s="116"/>
      <c r="H116" s="116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6" t="s">
        <v>57</v>
      </c>
      <c r="C117" s="146"/>
      <c r="D117" s="146"/>
      <c r="E117" s="146"/>
      <c r="F117" s="146"/>
      <c r="G117" s="116"/>
      <c r="H117" s="116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6" t="s">
        <v>58</v>
      </c>
      <c r="C118" s="146"/>
      <c r="D118" s="146"/>
      <c r="E118" s="146"/>
      <c r="F118" s="146"/>
      <c r="G118" s="116"/>
      <c r="H118" s="116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6" t="s">
        <v>59</v>
      </c>
      <c r="C119" s="146"/>
      <c r="D119" s="146"/>
      <c r="E119" s="146"/>
      <c r="F119" s="146"/>
      <c r="G119" s="116"/>
      <c r="H119" s="116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6" t="s">
        <v>60</v>
      </c>
      <c r="C120" s="146"/>
      <c r="D120" s="146"/>
      <c r="E120" s="146"/>
      <c r="F120" s="146"/>
      <c r="G120" s="116"/>
      <c r="H120" s="116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45" t="s">
        <v>61</v>
      </c>
      <c r="C121" s="145"/>
      <c r="D121" s="145"/>
      <c r="E121" s="145"/>
      <c r="F121" s="145"/>
      <c r="G121" s="116"/>
      <c r="H121" s="116"/>
    </row>
    <row r="122" spans="7:8" ht="15">
      <c r="G122" s="116"/>
      <c r="H122" s="116"/>
    </row>
    <row r="123" spans="2:8" ht="15.75">
      <c r="B123" s="32" t="s">
        <v>62</v>
      </c>
      <c r="C123" s="143"/>
      <c r="D123" s="162"/>
      <c r="E123" s="162"/>
      <c r="F123" s="144"/>
      <c r="G123" s="116"/>
      <c r="H123" s="116"/>
    </row>
    <row r="124" spans="2:8" ht="30.75" customHeight="1">
      <c r="B124" s="32" t="s">
        <v>63</v>
      </c>
      <c r="C124" s="143" t="s">
        <v>64</v>
      </c>
      <c r="D124" s="144"/>
      <c r="E124" s="143" t="s">
        <v>65</v>
      </c>
      <c r="F124" s="144"/>
      <c r="G124" s="116"/>
      <c r="H124" s="116"/>
    </row>
    <row r="125" spans="2:8" ht="30.75" customHeight="1">
      <c r="B125" s="32" t="s">
        <v>66</v>
      </c>
      <c r="C125" s="143" t="s">
        <v>67</v>
      </c>
      <c r="D125" s="144"/>
      <c r="E125" s="143" t="s">
        <v>68</v>
      </c>
      <c r="F125" s="144"/>
      <c r="G125" s="116"/>
      <c r="H125" s="116"/>
    </row>
    <row r="126" spans="2:8" ht="15" customHeight="1">
      <c r="B126" s="160" t="s">
        <v>69</v>
      </c>
      <c r="C126" s="149" t="s">
        <v>70</v>
      </c>
      <c r="D126" s="150"/>
      <c r="E126" s="149" t="s">
        <v>71</v>
      </c>
      <c r="F126" s="150"/>
      <c r="G126" s="116"/>
      <c r="H126" s="116"/>
    </row>
    <row r="127" spans="2:8" ht="15" customHeight="1">
      <c r="B127" s="161"/>
      <c r="C127" s="151"/>
      <c r="D127" s="152"/>
      <c r="E127" s="151"/>
      <c r="F127" s="152"/>
      <c r="G127" s="116"/>
      <c r="H127" s="116"/>
    </row>
  </sheetData>
  <sheetProtection/>
  <mergeCells count="43">
    <mergeCell ref="B119:F119"/>
    <mergeCell ref="C76:D76"/>
    <mergeCell ref="B116:F116"/>
    <mergeCell ref="C51:D51"/>
    <mergeCell ref="C46:D46"/>
    <mergeCell ref="C36:D36"/>
    <mergeCell ref="C71:D71"/>
    <mergeCell ref="E66:F66"/>
    <mergeCell ref="C66:D66"/>
    <mergeCell ref="E71:F71"/>
    <mergeCell ref="C16:D16"/>
    <mergeCell ref="E16:F16"/>
    <mergeCell ref="C26:D26"/>
    <mergeCell ref="E21:F21"/>
    <mergeCell ref="C31:D31"/>
    <mergeCell ref="E36:F3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41:F41"/>
    <mergeCell ref="B114:F114"/>
    <mergeCell ref="B115:F115"/>
    <mergeCell ref="E76:F76"/>
    <mergeCell ref="C21:D21"/>
    <mergeCell ref="E26:F26"/>
    <mergeCell ref="E31:F31"/>
    <mergeCell ref="E46:F46"/>
    <mergeCell ref="C124:D124"/>
    <mergeCell ref="B121:F121"/>
    <mergeCell ref="B120:F120"/>
    <mergeCell ref="E56:F56"/>
    <mergeCell ref="B118:F118"/>
    <mergeCell ref="E126:F127"/>
    <mergeCell ref="E125:F125"/>
    <mergeCell ref="E124:F124"/>
    <mergeCell ref="E61:F61"/>
    <mergeCell ref="C61:D6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2020-02-19T11:13:04Z</dcterms:modified>
  <cp:category/>
  <cp:version/>
  <cp:contentType/>
  <cp:contentStatus/>
</cp:coreProperties>
</file>