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<sst xmlns="http://schemas.openxmlformats.org/spreadsheetml/2006/main" count="173" uniqueCount="103">
  <si>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</si>
  <si>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</si>
  <si>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</si>
  <si>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</si>
  <si>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</si>
  <si>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</si>
  <si>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</si>
  <si>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</si>
  <si>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</si>
  <si>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</si>
  <si>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</si>
  <si>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</si>
  <si>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</si>
  <si>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</si>
  <si>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</si>
  <si>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</si>
  <si>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</si>
  <si>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</si>
  <si>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</si>
  <si>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</si>
  <si>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</si>
  <si>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</si>
  <si>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</si>
  <si>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</si>
  <si>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</si>
  <si>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</si>
  <si>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</si>
  <si>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</si>
  <si>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</si>
  <si>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</si>
  <si>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</si>
  <si>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</si>
  <si>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</si>
  <si>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</si>
  <si>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</si>
  <si>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</si>
  <si>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</si>
  <si>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</si>
  <si>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</si>
  <si>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</si>
  <si>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</si>
  <si>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</si>
  <si>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</si>
  <si>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</si>
  <si>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</si>
  <si>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</si>
  <si>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</si>
  <si>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</si>
  <si>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</si>
  <si>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</si>
  <si>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</si>
  <si>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</si>
  <si>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</si>
  <si>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</si>
  <si>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</si>
  <si>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</si>
  <si>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</si>
  <si>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</si>
  <si>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</si>
  <si>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</si>
  <si>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</si>
  <si>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</si>
  <si>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</si>
  <si>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</si>
  <si>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</si>
  <si>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</si>
  <si>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</si>
  <si>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</si>
  <si>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</si>
  <si>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</si>
  <si>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</si>
  <si>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</si>
  <si>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</si>
  <si>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</si>
  <si>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</si>
  <si>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</si>
  <si>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</si>
  <si>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</si>
  <si>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-Листопад'19 (€/МT)</t>
  </si>
  <si>
    <t>CME -Жовтень'19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</si>
  <si>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</si>
  <si>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</si>
  <si>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</si>
  <si>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</si>
  <si>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</si>
  <si>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</si>
  <si>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</si>
  <si>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</si>
  <si>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</si>
  <si>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</si>
  <si>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</si>
  <si>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</si>
  <si>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</si>
  <si>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</si>
  <si>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</si>
  <si>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</si>
  <si>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</si>
  <si>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</si>
  <si>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</si>
  <si>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</si>
  <si>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</si>
  <si>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</si>
  <si>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17 жовтня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</si>
</sst>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3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52">
      <selection activeCell="D78" sqref="D7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4" t="s">
        <v>102</v>
      </c>
      <c r="D4" s="145"/>
      <c r="E4" s="145"/>
      <c r="F4" s="14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9" t="s">
        <v>5</v>
      </c>
      <c r="D6" s="140"/>
      <c r="E6" s="139" t="s">
        <v>6</v>
      </c>
      <c r="F6" s="140"/>
      <c r="G6"/>
      <c r="H6"/>
      <c r="I6"/>
    </row>
    <row r="7" spans="2:6" s="6" customFormat="1" ht="15">
      <c r="B7" s="24" t="s">
        <v>83</v>
      </c>
      <c r="C7" s="115">
        <v>0.03</v>
      </c>
      <c r="D7" s="14">
        <v>3.946</v>
      </c>
      <c r="E7" s="115">
        <f>C7*39.3683</f>
        <v>1.1810489999999998</v>
      </c>
      <c r="F7" s="13">
        <f aca="true" t="shared" si="0" ref="E7:F9">D7*39.3683</f>
        <v>155.3473118</v>
      </c>
    </row>
    <row r="8" spans="2:6" s="6" customFormat="1" ht="15">
      <c r="B8" s="24" t="s">
        <v>80</v>
      </c>
      <c r="C8" s="115">
        <v>0.03</v>
      </c>
      <c r="D8" s="14">
        <v>4.05</v>
      </c>
      <c r="E8" s="115">
        <f t="shared" si="0"/>
        <v>1.1810489999999998</v>
      </c>
      <c r="F8" s="13">
        <f t="shared" si="0"/>
        <v>159.44161499999998</v>
      </c>
    </row>
    <row r="9" spans="2:17" s="6" customFormat="1" ht="15">
      <c r="B9" s="24" t="s">
        <v>94</v>
      </c>
      <c r="C9" s="115">
        <v>0.03</v>
      </c>
      <c r="D9" s="14">
        <v>4.114</v>
      </c>
      <c r="E9" s="115">
        <f t="shared" si="0"/>
        <v>1.1810489999999998</v>
      </c>
      <c r="F9" s="13">
        <f t="shared" si="0"/>
        <v>161.9611862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9" t="s">
        <v>7</v>
      </c>
      <c r="D11" s="140"/>
      <c r="E11" s="139" t="s">
        <v>6</v>
      </c>
      <c r="F11" s="140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14">
        <v>0.46</v>
      </c>
      <c r="D12" s="13">
        <v>165</v>
      </c>
      <c r="E12" s="114">
        <f>C12/$D$86</f>
        <v>0.5119074115290452</v>
      </c>
      <c r="F12" s="71">
        <f aca="true" t="shared" si="1" ref="E12:F14">D12/$D$86</f>
        <v>183.61896283107058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28">
        <v>0.29</v>
      </c>
      <c r="D13" s="13">
        <v>169.25</v>
      </c>
      <c r="E13" s="128">
        <f t="shared" si="1"/>
        <v>0.3227242377030937</v>
      </c>
      <c r="F13" s="71">
        <f t="shared" si="1"/>
        <v>188.34854217671935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89</v>
      </c>
      <c r="C14" s="128">
        <v>0.14</v>
      </c>
      <c r="D14" s="13">
        <v>173</v>
      </c>
      <c r="E14" s="128">
        <f t="shared" si="1"/>
        <v>0.15579790785666595</v>
      </c>
      <c r="F14" s="71">
        <f t="shared" si="1"/>
        <v>192.52170042288006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3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3" t="s">
        <v>74</v>
      </c>
      <c r="D16" s="143"/>
      <c r="E16" s="139" t="s">
        <v>6</v>
      </c>
      <c r="F16" s="140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38">
        <v>150</v>
      </c>
      <c r="D17" s="87">
        <v>23140</v>
      </c>
      <c r="E17" s="128">
        <f>C17/$D$87</f>
        <v>1.3807069219440353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95</v>
      </c>
      <c r="C18" s="160">
        <v>100</v>
      </c>
      <c r="D18" s="87">
        <v>24520</v>
      </c>
      <c r="E18" s="114">
        <f>C18/$D$87</f>
        <v>0.9204712812960235</v>
      </c>
      <c r="F18" s="71">
        <f>D18/$D$87</f>
        <v>225.69955817378496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60">
        <v>80</v>
      </c>
      <c r="D19" s="87">
        <v>24520</v>
      </c>
      <c r="E19" s="114">
        <f>C19/$D$87</f>
        <v>0.7363770250368189</v>
      </c>
      <c r="F19" s="71">
        <f>D19/$D$87</f>
        <v>225.69955817378496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39" t="s">
        <v>5</v>
      </c>
      <c r="D21" s="140"/>
      <c r="E21" s="143" t="s">
        <v>6</v>
      </c>
      <c r="F21" s="143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83</v>
      </c>
      <c r="C22" s="115">
        <v>0.122</v>
      </c>
      <c r="D22" s="14">
        <v>5.24</v>
      </c>
      <c r="E22" s="115">
        <f aca="true" t="shared" si="2" ref="E22:F24">C22*36.7437</f>
        <v>4.4827314</v>
      </c>
      <c r="F22" s="13">
        <f t="shared" si="2"/>
        <v>192.53698799999998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5">
        <v>0.12</v>
      </c>
      <c r="D23" s="14">
        <v>5.296</v>
      </c>
      <c r="E23" s="115">
        <f t="shared" si="2"/>
        <v>4.409243999999999</v>
      </c>
      <c r="F23" s="13">
        <f t="shared" si="2"/>
        <v>194.5946352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94</v>
      </c>
      <c r="C24" s="115">
        <v>0.11</v>
      </c>
      <c r="D24" s="75">
        <v>5.334</v>
      </c>
      <c r="E24" s="115">
        <f t="shared" si="2"/>
        <v>4.0418069999999995</v>
      </c>
      <c r="F24" s="13">
        <f t="shared" si="2"/>
        <v>195.99089579999998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3" t="s">
        <v>9</v>
      </c>
      <c r="D26" s="143"/>
      <c r="E26" s="139" t="s">
        <v>10</v>
      </c>
      <c r="F26" s="140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91</v>
      </c>
      <c r="C27" s="114">
        <v>0.83</v>
      </c>
      <c r="D27" s="71">
        <v>181.5</v>
      </c>
      <c r="E27" s="114">
        <f>C27/$D$86</f>
        <v>0.9236590251502337</v>
      </c>
      <c r="F27" s="71">
        <f>D27/$D$86</f>
        <v>201.98085911417763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82</v>
      </c>
      <c r="C28" s="114">
        <v>0.41</v>
      </c>
      <c r="D28" s="13">
        <v>184</v>
      </c>
      <c r="E28" s="114">
        <f>C28/$D$86</f>
        <v>0.4562653015802359</v>
      </c>
      <c r="F28" s="71">
        <f>D28/$D$86</f>
        <v>204.7629646116181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14">
        <v>0.54</v>
      </c>
      <c r="D29" s="13">
        <v>186</v>
      </c>
      <c r="E29" s="114">
        <f>C29/$D$86</f>
        <v>0.60093478744714</v>
      </c>
      <c r="F29" s="71">
        <f>D29/$D$86</f>
        <v>206.98864900957045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3" t="s">
        <v>12</v>
      </c>
      <c r="D31" s="143"/>
      <c r="E31" s="143" t="s">
        <v>10</v>
      </c>
      <c r="F31" s="14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28">
        <v>0.52</v>
      </c>
      <c r="D32" s="13">
        <v>380.75</v>
      </c>
      <c r="E32" s="128">
        <f>C32/$D$86</f>
        <v>0.5786779434676164</v>
      </c>
      <c r="F32" s="71">
        <f aca="true" t="shared" si="3" ref="E32:F34">D32/$D$86</f>
        <v>423.7146672601825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28">
        <v>0.52</v>
      </c>
      <c r="D33" s="13">
        <v>381.5</v>
      </c>
      <c r="E33" s="128">
        <f t="shared" si="3"/>
        <v>0.5786779434676164</v>
      </c>
      <c r="F33" s="71">
        <f>D33/$D$86</f>
        <v>424.5492989094147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90</v>
      </c>
      <c r="C34" s="128">
        <v>0.39</v>
      </c>
      <c r="D34" s="66">
        <v>380.25</v>
      </c>
      <c r="E34" s="128">
        <f t="shared" si="3"/>
        <v>0.43400845760071227</v>
      </c>
      <c r="F34" s="71">
        <f t="shared" si="3"/>
        <v>423.15824616069443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7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1" t="s">
        <v>5</v>
      </c>
      <c r="D36" s="142"/>
      <c r="E36" s="141" t="s">
        <v>6</v>
      </c>
      <c r="F36" s="14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3">
        <v>0.036</v>
      </c>
      <c r="D37" s="75">
        <v>2.97</v>
      </c>
      <c r="E37" s="113">
        <f aca="true" t="shared" si="4" ref="E37:F39">C37*58.0164</f>
        <v>2.0885903999999997</v>
      </c>
      <c r="F37" s="71">
        <f t="shared" si="4"/>
        <v>172.308708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3">
        <v>0.044</v>
      </c>
      <c r="D38" s="75">
        <v>2.914</v>
      </c>
      <c r="E38" s="113">
        <f t="shared" si="4"/>
        <v>2.5527216</v>
      </c>
      <c r="F38" s="71">
        <f t="shared" si="4"/>
        <v>169.0597896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94</v>
      </c>
      <c r="C39" s="113">
        <v>0.066</v>
      </c>
      <c r="D39" s="75">
        <v>2.97</v>
      </c>
      <c r="E39" s="113">
        <f t="shared" si="4"/>
        <v>3.8290824</v>
      </c>
      <c r="F39" s="71">
        <f t="shared" si="4"/>
        <v>172.308708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1" t="s">
        <v>5</v>
      </c>
      <c r="D41" s="142"/>
      <c r="E41" s="141" t="s">
        <v>6</v>
      </c>
      <c r="F41" s="14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5">
        <v>0.034</v>
      </c>
      <c r="D42" s="75">
        <v>9.31</v>
      </c>
      <c r="E42" s="115">
        <f>C42*36.7437</f>
        <v>1.2492858</v>
      </c>
      <c r="F42" s="71">
        <f aca="true" t="shared" si="5" ref="E42:F44">D42*36.7437</f>
        <v>342.083847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5">
        <v>0.03</v>
      </c>
      <c r="D43" s="75">
        <v>9.45</v>
      </c>
      <c r="E43" s="115">
        <f t="shared" si="5"/>
        <v>1.1023109999999998</v>
      </c>
      <c r="F43" s="71">
        <f t="shared" si="5"/>
        <v>347.2279649999999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5">
        <v>0.024</v>
      </c>
      <c r="D44" s="75">
        <v>9.564</v>
      </c>
      <c r="E44" s="115">
        <f t="shared" si="5"/>
        <v>0.8818488</v>
      </c>
      <c r="F44" s="71">
        <f t="shared" si="5"/>
        <v>351.4167468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3" t="s">
        <v>73</v>
      </c>
      <c r="D46" s="143"/>
      <c r="E46" s="139" t="s">
        <v>6</v>
      </c>
      <c r="F46" s="140"/>
      <c r="G46" s="23"/>
      <c r="H46" s="23"/>
      <c r="I46" s="23"/>
      <c r="K46" s="23"/>
      <c r="L46" s="23"/>
      <c r="M46" s="23"/>
    </row>
    <row r="47" spans="2:13" s="6" customFormat="1" ht="15">
      <c r="B47" s="24" t="s">
        <v>96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97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1" t="s">
        <v>16</v>
      </c>
      <c r="D51" s="142"/>
      <c r="E51" s="141" t="s">
        <v>6</v>
      </c>
      <c r="F51" s="142"/>
      <c r="G51"/>
      <c r="H51"/>
      <c r="I51"/>
      <c r="J51" s="6"/>
    </row>
    <row r="52" spans="2:19" s="22" customFormat="1" ht="15">
      <c r="B52" s="24" t="s">
        <v>83</v>
      </c>
      <c r="C52" s="115">
        <v>2</v>
      </c>
      <c r="D52" s="76">
        <v>306.8</v>
      </c>
      <c r="E52" s="115">
        <f>C52*1.1023</f>
        <v>2.2046</v>
      </c>
      <c r="F52" s="76">
        <f aca="true" t="shared" si="6" ref="E52:F54">D52*1.1023</f>
        <v>338.18564000000003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5">
        <v>2</v>
      </c>
      <c r="D53" s="76">
        <v>309.3</v>
      </c>
      <c r="E53" s="115">
        <f t="shared" si="6"/>
        <v>2.2046</v>
      </c>
      <c r="F53" s="76">
        <f t="shared" si="6"/>
        <v>340.94139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80</v>
      </c>
      <c r="C54" s="115">
        <v>2</v>
      </c>
      <c r="D54" s="76">
        <v>313.5</v>
      </c>
      <c r="E54" s="115">
        <f>C54*1.1023</f>
        <v>2.2046</v>
      </c>
      <c r="F54" s="76">
        <f t="shared" si="6"/>
        <v>345.57105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1" t="s">
        <v>18</v>
      </c>
      <c r="D56" s="142"/>
      <c r="E56" s="141" t="s">
        <v>19</v>
      </c>
      <c r="F56" s="14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83</v>
      </c>
      <c r="C57" s="128">
        <v>0.01</v>
      </c>
      <c r="D57" s="71">
        <v>30.41</v>
      </c>
      <c r="E57" s="128">
        <f>C57/454*1000</f>
        <v>0.022026431718061675</v>
      </c>
      <c r="F57" s="71">
        <f aca="true" t="shared" si="7" ref="E57:F59">D57/454*1000</f>
        <v>66.98237885462555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28">
        <v>0.02</v>
      </c>
      <c r="D58" s="71">
        <v>30.61</v>
      </c>
      <c r="E58" s="128">
        <f t="shared" si="7"/>
        <v>0.04405286343612335</v>
      </c>
      <c r="F58" s="71">
        <f t="shared" si="7"/>
        <v>67.42290748898678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80</v>
      </c>
      <c r="C59" s="128">
        <v>0.02</v>
      </c>
      <c r="D59" s="71">
        <v>30.88</v>
      </c>
      <c r="E59" s="128">
        <f t="shared" si="7"/>
        <v>0.04405286343612335</v>
      </c>
      <c r="F59" s="71">
        <f t="shared" si="7"/>
        <v>68.01762114537445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1" t="s">
        <v>21</v>
      </c>
      <c r="D61" s="142"/>
      <c r="E61" s="141" t="s">
        <v>6</v>
      </c>
      <c r="F61" s="14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5">
        <v>0.01</v>
      </c>
      <c r="D62" s="75">
        <v>11.935</v>
      </c>
      <c r="E62" s="115">
        <f aca="true" t="shared" si="8" ref="E62:F64">C62*22.026</f>
        <v>0.22026</v>
      </c>
      <c r="F62" s="71">
        <f t="shared" si="8"/>
        <v>262.88031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5">
        <v>0.015</v>
      </c>
      <c r="D63" s="75">
        <v>12.22</v>
      </c>
      <c r="E63" s="115">
        <f t="shared" si="8"/>
        <v>0.33038999999999996</v>
      </c>
      <c r="F63" s="71">
        <f t="shared" si="8"/>
        <v>269.15772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80</v>
      </c>
      <c r="C64" s="115">
        <v>0.015</v>
      </c>
      <c r="D64" s="75" t="s">
        <v>72</v>
      </c>
      <c r="E64" s="115">
        <f t="shared" si="8"/>
        <v>0.33038999999999996</v>
      </c>
      <c r="F64" s="71" t="s">
        <v>72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1" t="s">
        <v>77</v>
      </c>
      <c r="D66" s="142"/>
      <c r="E66" s="141" t="s">
        <v>23</v>
      </c>
      <c r="F66" s="142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84</v>
      </c>
      <c r="C67" s="115">
        <v>0.023</v>
      </c>
      <c r="D67" s="75">
        <v>1.453</v>
      </c>
      <c r="E67" s="115">
        <f aca="true" t="shared" si="9" ref="E67:F69">C67/3.785</f>
        <v>0.006076618229854689</v>
      </c>
      <c r="F67" s="71">
        <f t="shared" si="9"/>
        <v>0.38388375165125493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93</v>
      </c>
      <c r="C68" s="115">
        <v>0.009</v>
      </c>
      <c r="D68" s="75">
        <v>1.409</v>
      </c>
      <c r="E68" s="115">
        <f t="shared" si="9"/>
        <v>0.0023778071334214</v>
      </c>
      <c r="F68" s="71">
        <f t="shared" si="9"/>
        <v>0.3722589167767503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99</v>
      </c>
      <c r="C69" s="115">
        <v>0.009</v>
      </c>
      <c r="D69" s="75" t="s">
        <v>72</v>
      </c>
      <c r="E69" s="115">
        <f t="shared" si="9"/>
        <v>0.0023778071334214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1" t="s">
        <v>25</v>
      </c>
      <c r="D71" s="142"/>
      <c r="E71" s="141" t="s">
        <v>26</v>
      </c>
      <c r="F71" s="142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79</v>
      </c>
      <c r="C72" s="136">
        <v>0.05</v>
      </c>
      <c r="D72" s="123">
        <v>1.1</v>
      </c>
      <c r="E72" s="136">
        <f>C72/454*100</f>
        <v>0.011013215859030838</v>
      </c>
      <c r="F72" s="77">
        <f>D72/454*1000</f>
        <v>2.4229074889867843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84</v>
      </c>
      <c r="C73" s="161">
        <v>0.00725</v>
      </c>
      <c r="D73" s="123">
        <v>1.15675</v>
      </c>
      <c r="E73" s="161">
        <f>C73/454*100</f>
        <v>0.0015969162995594715</v>
      </c>
      <c r="F73" s="77">
        <f>D73/454*1000</f>
        <v>2.547907488986784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93</v>
      </c>
      <c r="C74" s="161">
        <v>0.00975</v>
      </c>
      <c r="D74" s="123">
        <v>1.17</v>
      </c>
      <c r="E74" s="161">
        <f>C74/454*100</f>
        <v>0.0021475770925110135</v>
      </c>
      <c r="F74" s="77">
        <f>D74/454*1000</f>
        <v>2.5770925110132157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6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9" t="s">
        <v>25</v>
      </c>
      <c r="D76" s="149"/>
      <c r="E76" s="141" t="s">
        <v>28</v>
      </c>
      <c r="F76" s="14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32">
        <v>0.0011</v>
      </c>
      <c r="D77" s="124">
        <v>0.1225</v>
      </c>
      <c r="E77" s="132">
        <f>C77/454*1000000</f>
        <v>2.4229074889867843</v>
      </c>
      <c r="F77" s="71">
        <f>D77/454*1000000</f>
        <v>269.8237885462555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32">
        <v>0.001</v>
      </c>
      <c r="D78" s="124" t="s">
        <v>72</v>
      </c>
      <c r="E78" s="132">
        <f>C78/454*1000000</f>
        <v>2.202643171806167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98</v>
      </c>
      <c r="C79" s="132">
        <v>0.001</v>
      </c>
      <c r="D79" s="124" t="s">
        <v>72</v>
      </c>
      <c r="E79" s="132">
        <f>C79/454*1000000</f>
        <v>2.202643171806167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1.1128</v>
      </c>
      <c r="F85" s="135">
        <v>0.0092</v>
      </c>
      <c r="G85" s="135">
        <v>1.2898</v>
      </c>
      <c r="H85" s="135">
        <v>1.0119</v>
      </c>
      <c r="I85" s="135">
        <v>0.7613</v>
      </c>
      <c r="J85" s="135">
        <v>0.6835</v>
      </c>
      <c r="K85" s="135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0.8986</v>
      </c>
      <c r="E86" s="135" t="s">
        <v>72</v>
      </c>
      <c r="F86" s="135">
        <v>0.0083</v>
      </c>
      <c r="G86" s="135">
        <v>1.1591</v>
      </c>
      <c r="H86" s="135">
        <v>0.9094</v>
      </c>
      <c r="I86" s="135">
        <v>0.6841</v>
      </c>
      <c r="J86" s="135">
        <v>0.6142</v>
      </c>
      <c r="K86" s="135">
        <v>0.1146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108.64</v>
      </c>
      <c r="E87" s="135">
        <v>120.8946</v>
      </c>
      <c r="F87" s="135" t="s">
        <v>72</v>
      </c>
      <c r="G87" s="135">
        <v>140.1239</v>
      </c>
      <c r="H87" s="135">
        <v>109.9373</v>
      </c>
      <c r="I87" s="135">
        <v>82.704</v>
      </c>
      <c r="J87" s="135">
        <v>74.2554</v>
      </c>
      <c r="K87" s="135">
        <v>13.8522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0.7753</v>
      </c>
      <c r="E88" s="135">
        <v>0.8628</v>
      </c>
      <c r="F88" s="135">
        <v>0.0071</v>
      </c>
      <c r="G88" s="135" t="s">
        <v>72</v>
      </c>
      <c r="H88" s="135">
        <v>0.7846</v>
      </c>
      <c r="I88" s="135">
        <v>0.5902</v>
      </c>
      <c r="J88" s="135">
        <v>0.5299</v>
      </c>
      <c r="K88" s="135">
        <v>0.0989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0.9882</v>
      </c>
      <c r="E89" s="135">
        <v>1.0997</v>
      </c>
      <c r="F89" s="135">
        <v>0.0091</v>
      </c>
      <c r="G89" s="135">
        <v>1.2746</v>
      </c>
      <c r="H89" s="135" t="s">
        <v>72</v>
      </c>
      <c r="I89" s="135">
        <v>0.7523</v>
      </c>
      <c r="J89" s="135">
        <v>0.6754</v>
      </c>
      <c r="K89" s="135">
        <v>0.126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1.3136</v>
      </c>
      <c r="E90" s="135">
        <v>1.4618</v>
      </c>
      <c r="F90" s="135">
        <v>0.0121</v>
      </c>
      <c r="G90" s="135">
        <v>1.6943</v>
      </c>
      <c r="H90" s="135">
        <v>1.3293</v>
      </c>
      <c r="I90" s="135" t="s">
        <v>72</v>
      </c>
      <c r="J90" s="135">
        <v>0.8978</v>
      </c>
      <c r="K90" s="135">
        <v>0.1675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1.4631</v>
      </c>
      <c r="E91" s="135">
        <v>1.6281</v>
      </c>
      <c r="F91" s="135">
        <v>0.0135</v>
      </c>
      <c r="G91" s="135">
        <v>1.8871</v>
      </c>
      <c r="H91" s="135">
        <v>1.4805</v>
      </c>
      <c r="I91" s="135">
        <v>1.1138</v>
      </c>
      <c r="J91" s="135" t="s">
        <v>72</v>
      </c>
      <c r="K91" s="135">
        <v>0.1865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7.8428</v>
      </c>
      <c r="E92" s="135">
        <v>8.7275</v>
      </c>
      <c r="F92" s="135">
        <v>0.0722</v>
      </c>
      <c r="G92" s="135">
        <v>10.1156</v>
      </c>
      <c r="H92" s="135">
        <v>7.9365</v>
      </c>
      <c r="I92" s="135">
        <v>5.9705</v>
      </c>
      <c r="J92" s="135">
        <v>5.3606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0.8986340762041697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2" t="s">
        <v>54</v>
      </c>
      <c r="C114" s="152"/>
      <c r="D114" s="152"/>
      <c r="E114" s="152"/>
      <c r="F114" s="152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8" t="s">
        <v>55</v>
      </c>
      <c r="C115" s="148"/>
      <c r="D115" s="148"/>
      <c r="E115" s="148"/>
      <c r="F115" s="148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8" t="s">
        <v>56</v>
      </c>
      <c r="C116" s="148"/>
      <c r="D116" s="148"/>
      <c r="E116" s="148"/>
      <c r="F116" s="148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8" t="s">
        <v>57</v>
      </c>
      <c r="C117" s="148"/>
      <c r="D117" s="148"/>
      <c r="E117" s="148"/>
      <c r="F117" s="148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8" t="s">
        <v>58</v>
      </c>
      <c r="C118" s="148"/>
      <c r="D118" s="148"/>
      <c r="E118" s="148"/>
      <c r="F118" s="148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8" t="s">
        <v>59</v>
      </c>
      <c r="C119" s="148"/>
      <c r="D119" s="148"/>
      <c r="E119" s="148"/>
      <c r="F119" s="148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8" t="s">
        <v>60</v>
      </c>
      <c r="C120" s="148"/>
      <c r="D120" s="148"/>
      <c r="E120" s="148"/>
      <c r="F120" s="148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7" t="s">
        <v>61</v>
      </c>
      <c r="C121" s="147"/>
      <c r="D121" s="147"/>
      <c r="E121" s="147"/>
      <c r="F121" s="147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50"/>
      <c r="D123" s="159"/>
      <c r="E123" s="159"/>
      <c r="F123" s="151"/>
      <c r="G123" s="117"/>
      <c r="H123" s="117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17"/>
      <c r="H124" s="117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17"/>
      <c r="H125" s="117"/>
    </row>
    <row r="126" spans="2:8" ht="15" customHeight="1">
      <c r="B126" s="153" t="s">
        <v>69</v>
      </c>
      <c r="C126" s="155" t="s">
        <v>70</v>
      </c>
      <c r="D126" s="156"/>
      <c r="E126" s="155" t="s">
        <v>71</v>
      </c>
      <c r="F126" s="156"/>
      <c r="G126" s="117"/>
      <c r="H126" s="117"/>
    </row>
    <row r="127" spans="2:8" ht="15" customHeight="1">
      <c r="B127" s="154"/>
      <c r="C127" s="157"/>
      <c r="D127" s="158"/>
      <c r="E127" s="157"/>
      <c r="F127" s="158"/>
      <c r="G127" s="117"/>
      <c r="H127" s="11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2019-10-18T10:08:00Z</dcterms:modified>
  <cp:category/>
  <cp:version/>
  <cp:contentType/>
  <cp:contentStatus/>
</cp:coreProperties>
</file>