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<sst xmlns="http://schemas.openxmlformats.org/spreadsheetml/2006/main" count="162" uniqueCount="108">
  <si>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</si>
  <si>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</si>
  <si>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</si>
  <si>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</si>
  <si>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</si>
  <si>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</si>
  <si>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</si>
  <si>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</si>
  <si>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</si>
  <si>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</si>
  <si>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</si>
  <si>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</si>
  <si>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</si>
  <si>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</si>
  <si>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</si>
  <si>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</si>
  <si>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</si>
  <si>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</si>
  <si>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</si>
  <si>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</si>
  <si>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</si>
  <si>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</si>
  <si>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</si>
  <si>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</si>
  <si>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</si>
  <si>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</si>
  <si>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</si>
  <si>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</si>
  <si>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</si>
  <si>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</si>
  <si>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</si>
  <si>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</si>
  <si>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</si>
  <si>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</si>
  <si>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</si>
  <si>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</si>
  <si>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</si>
  <si>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</si>
  <si>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</si>
  <si>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</si>
  <si>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</si>
  <si>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</si>
  <si>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</si>
  <si>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</si>
  <si>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</si>
  <si>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</si>
  <si>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</si>
  <si>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</si>
  <si>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</si>
  <si>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</si>
  <si>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</si>
  <si>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</si>
  <si>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</si>
  <si>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</si>
  <si>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</si>
  <si>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</si>
  <si>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</si>
  <si>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</si>
  <si>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</si>
  <si>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</si>
  <si>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</si>
  <si>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</si>
  <si>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</si>
  <si>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</si>
  <si>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</si>
  <si>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</si>
  <si>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</si>
  <si>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</si>
  <si>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</si>
  <si>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</si>
  <si>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</si>
  <si>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</si>
  <si>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</si>
  <si>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</si>
  <si>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</si>
  <si>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</si>
  <si>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</si>
  <si>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</si>
  <si>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</si>
  <si>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</si>
  <si>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</si>
  <si>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</si>
  <si>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</si>
  <si>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</si>
  <si>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</si>
  <si>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</si>
  <si>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</si>
  <si>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</si>
  <si>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</si>
  <si>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</si>
  <si>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</si>
  <si>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</si>
  <si>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</si>
  <si>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</si>
  <si>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</si>
  <si>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</si>
  <si>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</si>
  <si>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</si>
  <si>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</si>
  <si>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</si>
  <si>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</si>
  <si>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</si>
  <si>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</si>
  <si>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</si>
  <si>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</si>
  <si>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</si>
  <si>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17 жовтня 2016 року</t>
  </si>
  <si>
    <t>TOCOM - Травень'17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</si>
</sst>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0">
        <v>0.002</v>
      </c>
      <c r="D7" s="14">
        <v>3.54</v>
      </c>
      <c r="E7" s="140">
        <f aca="true" t="shared" si="0" ref="E7:F9">C7*39.3683</f>
        <v>0.0787366</v>
      </c>
      <c r="F7" s="13">
        <f t="shared" si="0"/>
        <v>139.363782</v>
      </c>
    </row>
    <row r="8" spans="2:6" s="6" customFormat="1" ht="15">
      <c r="B8" s="25" t="s">
        <v>96</v>
      </c>
      <c r="C8" s="145">
        <v>0.002</v>
      </c>
      <c r="D8" s="14">
        <v>3.634</v>
      </c>
      <c r="E8" s="145">
        <f t="shared" si="0"/>
        <v>0.0787366</v>
      </c>
      <c r="F8" s="13">
        <f t="shared" si="0"/>
        <v>143.0644022</v>
      </c>
    </row>
    <row r="9" spans="2:17" s="6" customFormat="1" ht="15">
      <c r="B9" s="25" t="s">
        <v>103</v>
      </c>
      <c r="C9" s="145">
        <v>0.004</v>
      </c>
      <c r="D9" s="14">
        <v>3.662</v>
      </c>
      <c r="E9" s="145">
        <f t="shared" si="0"/>
        <v>0.1574732</v>
      </c>
      <c r="F9" s="13">
        <f t="shared" si="0"/>
        <v>144.16671459999998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0.31</v>
      </c>
      <c r="D12" s="13">
        <v>159</v>
      </c>
      <c r="E12" s="141">
        <f>C12/$D$86</f>
        <v>0.34163544192197487</v>
      </c>
      <c r="F12" s="79">
        <f>D12/D86</f>
        <v>175.22592021159358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4">
        <v>0.3</v>
      </c>
      <c r="D13" s="13">
        <v>165.5</v>
      </c>
      <c r="E13" s="144">
        <f>C13/$D$86</f>
        <v>0.3306149437954595</v>
      </c>
      <c r="F13" s="79">
        <f>D13/D86</f>
        <v>182.38924399382853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98</v>
      </c>
      <c r="C14" s="144">
        <v>0.3</v>
      </c>
      <c r="D14" s="13">
        <v>167.25</v>
      </c>
      <c r="E14" s="144">
        <f>C14/$D$86</f>
        <v>0.3306149437954595</v>
      </c>
      <c r="F14" s="79">
        <f>D14/D86</f>
        <v>184.3178311659687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84</v>
      </c>
      <c r="D16" s="151"/>
      <c r="E16" s="154" t="s">
        <v>6</v>
      </c>
      <c r="F16" s="15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4">
        <v>60</v>
      </c>
      <c r="D17" s="103">
        <v>19450</v>
      </c>
      <c r="E17" s="144">
        <f aca="true" t="shared" si="1" ref="E17:F19">C17/$D$87</f>
        <v>0.5768121515093252</v>
      </c>
      <c r="F17" s="79">
        <f t="shared" si="1"/>
        <v>186.98327244760623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4">
        <v>120</v>
      </c>
      <c r="D18" s="103">
        <v>19740</v>
      </c>
      <c r="E18" s="144">
        <f t="shared" si="1"/>
        <v>1.1536243030186504</v>
      </c>
      <c r="F18" s="79">
        <f t="shared" si="1"/>
        <v>189.771197846568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60</v>
      </c>
      <c r="D19" s="103">
        <v>19350</v>
      </c>
      <c r="E19" s="144">
        <f t="shared" si="1"/>
        <v>0.5768121515093252</v>
      </c>
      <c r="F19" s="79">
        <f t="shared" si="1"/>
        <v>186.02191886175737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89</v>
      </c>
      <c r="C22" s="145">
        <v>0.026</v>
      </c>
      <c r="D22" s="14">
        <v>4.23</v>
      </c>
      <c r="E22" s="145">
        <f aca="true" t="shared" si="2" ref="E22:F24">C22*36.7437</f>
        <v>0.9553361999999999</v>
      </c>
      <c r="F22" s="13">
        <f t="shared" si="2"/>
        <v>155.425851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5">
        <v>0.026</v>
      </c>
      <c r="D23" s="14">
        <v>4.41</v>
      </c>
      <c r="E23" s="145">
        <f t="shared" si="2"/>
        <v>0.9553361999999999</v>
      </c>
      <c r="F23" s="13">
        <f t="shared" si="2"/>
        <v>162.039717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5">
        <v>0.032</v>
      </c>
      <c r="D24" s="107">
        <v>4.546</v>
      </c>
      <c r="E24" s="145">
        <f t="shared" si="2"/>
        <v>1.1757984</v>
      </c>
      <c r="F24" s="13">
        <f t="shared" si="2"/>
        <v>167.0368602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102</v>
      </c>
      <c r="C27" s="144">
        <v>0.46</v>
      </c>
      <c r="D27" s="79">
        <v>164.5</v>
      </c>
      <c r="E27" s="144">
        <f>C27/$D$86</f>
        <v>0.5069429138197047</v>
      </c>
      <c r="F27" s="79">
        <f>D27/D86</f>
        <v>181.287194181177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98</v>
      </c>
      <c r="C28" s="144">
        <v>0.15</v>
      </c>
      <c r="D28" s="13">
        <v>169</v>
      </c>
      <c r="E28" s="144">
        <f>C28/$D$86</f>
        <v>0.16530747189772976</v>
      </c>
      <c r="F28" s="79">
        <f>D28/D86</f>
        <v>186.2464183381089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99</v>
      </c>
      <c r="C29" s="149">
        <v>0</v>
      </c>
      <c r="D29" s="13">
        <v>172</v>
      </c>
      <c r="E29" s="149">
        <f>C29/$D$86</f>
        <v>0</v>
      </c>
      <c r="F29" s="79">
        <f>D29/D86</f>
        <v>189.55256777606348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0.77</v>
      </c>
      <c r="D32" s="13">
        <v>391.5</v>
      </c>
      <c r="E32" s="144">
        <f>C32/$D$86</f>
        <v>0.8485783557416796</v>
      </c>
      <c r="F32" s="79">
        <f>D32/D86</f>
        <v>431.4525016530747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4">
        <v>0.71</v>
      </c>
      <c r="D33" s="13">
        <v>392.5</v>
      </c>
      <c r="E33" s="144">
        <f>C33/$D$86</f>
        <v>0.7824553669825876</v>
      </c>
      <c r="F33" s="79">
        <f>D33/$D$86</f>
        <v>432.55455146572626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4">
        <v>0.84</v>
      </c>
      <c r="D34" s="73">
        <v>390.75</v>
      </c>
      <c r="E34" s="144">
        <f>C34/$D$86</f>
        <v>0.9257218426272867</v>
      </c>
      <c r="F34" s="79">
        <f>D34/$D$86</f>
        <v>430.6259642935861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5">
        <v>0.012</v>
      </c>
      <c r="D37" s="83">
        <v>2.002</v>
      </c>
      <c r="E37" s="145">
        <f aca="true" t="shared" si="3" ref="E37:F39">C37*58.0164</f>
        <v>0.6961968</v>
      </c>
      <c r="F37" s="79">
        <f t="shared" si="3"/>
        <v>116.14883279999998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5">
        <v>0.02</v>
      </c>
      <c r="D38" s="83">
        <v>2.02</v>
      </c>
      <c r="E38" s="145">
        <f t="shared" si="3"/>
        <v>1.160328</v>
      </c>
      <c r="F38" s="79">
        <f t="shared" si="3"/>
        <v>117.193128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5">
        <v>0.014</v>
      </c>
      <c r="D39" s="83">
        <v>2.06</v>
      </c>
      <c r="E39" s="145">
        <f t="shared" si="3"/>
        <v>0.8122296</v>
      </c>
      <c r="F39" s="79">
        <f t="shared" si="3"/>
        <v>119.513784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5">
        <v>0.156</v>
      </c>
      <c r="D42" s="83">
        <v>9.77</v>
      </c>
      <c r="E42" s="145">
        <f aca="true" t="shared" si="4" ref="E42:F44">C42*36.7437</f>
        <v>5.7320172</v>
      </c>
      <c r="F42" s="79">
        <f t="shared" si="4"/>
        <v>358.98594899999995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5">
        <v>0.156</v>
      </c>
      <c r="D43" s="83">
        <v>9.854</v>
      </c>
      <c r="E43" s="145">
        <f t="shared" si="4"/>
        <v>5.7320172</v>
      </c>
      <c r="F43" s="79">
        <f t="shared" si="4"/>
        <v>362.0724197999999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96</v>
      </c>
      <c r="C44" s="145">
        <v>0.154</v>
      </c>
      <c r="D44" s="83">
        <v>9.926</v>
      </c>
      <c r="E44" s="145">
        <f t="shared" si="4"/>
        <v>5.658529799999999</v>
      </c>
      <c r="F44" s="79">
        <f t="shared" si="4"/>
        <v>364.7179662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83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8">
        <v>0</v>
      </c>
      <c r="D47" s="104" t="s">
        <v>81</v>
      </c>
      <c r="E47" s="147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2">
        <v>450</v>
      </c>
      <c r="D48" s="104">
        <v>44450</v>
      </c>
      <c r="E48" s="145">
        <f t="shared" si="5"/>
        <v>4.326091136319938</v>
      </c>
      <c r="F48" s="79">
        <f t="shared" si="5"/>
        <v>427.32166890982506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8">
        <v>0</v>
      </c>
      <c r="D49" s="104">
        <v>45560</v>
      </c>
      <c r="E49" s="147">
        <f t="shared" si="5"/>
        <v>0</v>
      </c>
      <c r="F49" s="79">
        <f t="shared" si="5"/>
        <v>437.99269371274755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45">
        <v>2.9</v>
      </c>
      <c r="D52" s="84">
        <v>303.5</v>
      </c>
      <c r="E52" s="145">
        <f aca="true" t="shared" si="6" ref="E52:F54">C52*1.1023</f>
        <v>3.19667</v>
      </c>
      <c r="F52" s="84">
        <f t="shared" si="6"/>
        <v>334.54805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97</v>
      </c>
      <c r="C53" s="145">
        <v>2.9</v>
      </c>
      <c r="D53" s="84">
        <v>304.7</v>
      </c>
      <c r="E53" s="145">
        <f t="shared" si="6"/>
        <v>3.19667</v>
      </c>
      <c r="F53" s="84">
        <f t="shared" si="6"/>
        <v>335.87081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5">
        <v>2.9</v>
      </c>
      <c r="D54" s="125">
        <v>306.3</v>
      </c>
      <c r="E54" s="145">
        <f t="shared" si="6"/>
        <v>3.19667</v>
      </c>
      <c r="F54" s="84">
        <f t="shared" si="6"/>
        <v>337.63449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4">
        <v>1.06</v>
      </c>
      <c r="D57" s="79">
        <v>35.44</v>
      </c>
      <c r="E57" s="144">
        <f aca="true" t="shared" si="7" ref="E57:F59">C57/454*1000</f>
        <v>2.334801762114538</v>
      </c>
      <c r="F57" s="79">
        <f t="shared" si="7"/>
        <v>78.06167400881056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97</v>
      </c>
      <c r="C58" s="144">
        <v>1.05</v>
      </c>
      <c r="D58" s="79">
        <v>35.72</v>
      </c>
      <c r="E58" s="144">
        <f t="shared" si="7"/>
        <v>2.3127753303964758</v>
      </c>
      <c r="F58" s="79">
        <f t="shared" si="7"/>
        <v>78.6784140969163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4">
        <v>1.05</v>
      </c>
      <c r="D59" s="79">
        <v>35.95</v>
      </c>
      <c r="E59" s="144">
        <f t="shared" si="7"/>
        <v>2.3127753303964758</v>
      </c>
      <c r="F59" s="79">
        <f t="shared" si="7"/>
        <v>79.18502202643172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5">
        <v>0.245</v>
      </c>
      <c r="D62" s="83">
        <v>10.38</v>
      </c>
      <c r="E62" s="145">
        <f aca="true" t="shared" si="8" ref="E62:F64">C62*22.026</f>
        <v>5.39637</v>
      </c>
      <c r="F62" s="79">
        <f t="shared" si="8"/>
        <v>228.62988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5">
        <v>0.27</v>
      </c>
      <c r="D63" s="83">
        <v>10.61</v>
      </c>
      <c r="E63" s="145">
        <f t="shared" si="8"/>
        <v>5.94702</v>
      </c>
      <c r="F63" s="79">
        <f t="shared" si="8"/>
        <v>233.69585999999998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96</v>
      </c>
      <c r="C64" s="145">
        <v>0.29</v>
      </c>
      <c r="D64" s="83">
        <v>10.85</v>
      </c>
      <c r="E64" s="145">
        <f t="shared" si="8"/>
        <v>6.3875399999999996</v>
      </c>
      <c r="F64" s="79">
        <f t="shared" si="8"/>
        <v>238.9821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7">
        <v>0</v>
      </c>
      <c r="D67" s="83">
        <v>1.581</v>
      </c>
      <c r="E67" s="147">
        <f aca="true" t="shared" si="9" ref="E67:F69">C67/3.785</f>
        <v>0</v>
      </c>
      <c r="F67" s="79">
        <f t="shared" si="9"/>
        <v>0.4177014531043593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89</v>
      </c>
      <c r="C68" s="140">
        <v>0.001</v>
      </c>
      <c r="D68" s="83">
        <v>1.521</v>
      </c>
      <c r="E68" s="140">
        <f t="shared" si="9"/>
        <v>0.0002642007926023778</v>
      </c>
      <c r="F68" s="79">
        <f t="shared" si="9"/>
        <v>0.40184940554821663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97</v>
      </c>
      <c r="C69" s="140">
        <v>0.004</v>
      </c>
      <c r="D69" s="83">
        <v>1.49</v>
      </c>
      <c r="E69" s="140">
        <f t="shared" si="9"/>
        <v>0.0010568031704095112</v>
      </c>
      <c r="F69" s="79">
        <f t="shared" si="9"/>
        <v>0.39365918097754293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95</v>
      </c>
      <c r="C72" s="150">
        <v>0.00425</v>
      </c>
      <c r="D72" s="87">
        <v>0.9345</v>
      </c>
      <c r="E72" s="150">
        <f>C72/454*100</f>
        <v>0.0009361233480176211</v>
      </c>
      <c r="F72" s="85">
        <f>D72/454*1000</f>
        <v>2.058370044052863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50">
        <v>0.00075</v>
      </c>
      <c r="D73" s="87">
        <v>0.9475</v>
      </c>
      <c r="E73" s="150">
        <f>C73/454*100</f>
        <v>0.00016519823788546255</v>
      </c>
      <c r="F73" s="85">
        <f>D73/454*1000</f>
        <v>2.0870044052863435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89</v>
      </c>
      <c r="C74" s="150">
        <v>0.0035</v>
      </c>
      <c r="D74" s="87">
        <v>0.9875</v>
      </c>
      <c r="E74" s="150">
        <f>C74/454*100</f>
        <v>0.0007709251101321587</v>
      </c>
      <c r="F74" s="85">
        <f>D74/454*1000</f>
        <v>2.1751101321585904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3">
        <v>0.0025</v>
      </c>
      <c r="D77" s="108">
        <v>0.2315</v>
      </c>
      <c r="E77" s="173">
        <f aca="true" t="shared" si="10" ref="E77:F79">C77/454*1000000</f>
        <v>5.506607929515419</v>
      </c>
      <c r="F77" s="79">
        <f t="shared" si="10"/>
        <v>509.9118942731278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73">
        <v>0.0022</v>
      </c>
      <c r="D78" s="108">
        <v>0.2235</v>
      </c>
      <c r="E78" s="173">
        <f t="shared" si="10"/>
        <v>4.845814977973569</v>
      </c>
      <c r="F78" s="79">
        <f t="shared" si="10"/>
        <v>492.2907488986785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73">
        <v>0.0015</v>
      </c>
      <c r="D79" s="146" t="s">
        <v>81</v>
      </c>
      <c r="E79" s="173">
        <f t="shared" si="10"/>
        <v>3.303964757709251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1.102</v>
      </c>
      <c r="F85" s="138">
        <v>0.0096</v>
      </c>
      <c r="G85" s="138">
        <v>1.2237</v>
      </c>
      <c r="H85" s="138">
        <v>1.0128</v>
      </c>
      <c r="I85" s="138">
        <v>0.7644</v>
      </c>
      <c r="J85" s="138">
        <v>0.7682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0.9074</v>
      </c>
      <c r="E86" s="139" t="s">
        <v>81</v>
      </c>
      <c r="F86" s="139">
        <v>0.0087</v>
      </c>
      <c r="G86" s="139">
        <v>1.1104</v>
      </c>
      <c r="H86" s="139">
        <v>0.919</v>
      </c>
      <c r="I86" s="139">
        <v>0.6936</v>
      </c>
      <c r="J86" s="139">
        <v>0.6971</v>
      </c>
      <c r="K86" s="139">
        <v>0.117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104.02</v>
      </c>
      <c r="E87" s="138">
        <v>114.63</v>
      </c>
      <c r="F87" s="138" t="s">
        <v>81</v>
      </c>
      <c r="G87" s="138">
        <v>127.2893</v>
      </c>
      <c r="H87" s="138">
        <v>105.3474</v>
      </c>
      <c r="I87" s="138">
        <v>79.5078</v>
      </c>
      <c r="J87" s="138">
        <v>79.9082</v>
      </c>
      <c r="K87" s="138">
        <v>13.4067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0.8172</v>
      </c>
      <c r="E88" s="139">
        <v>0.9005</v>
      </c>
      <c r="F88" s="139">
        <v>0.0079</v>
      </c>
      <c r="G88" s="139" t="s">
        <v>81</v>
      </c>
      <c r="H88" s="139">
        <v>0.8276</v>
      </c>
      <c r="I88" s="139">
        <v>0.6246</v>
      </c>
      <c r="J88" s="139">
        <v>0.6278</v>
      </c>
      <c r="K88" s="139">
        <v>0.1053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0.9874</v>
      </c>
      <c r="E89" s="138">
        <v>1.0881</v>
      </c>
      <c r="F89" s="138">
        <v>0.0095</v>
      </c>
      <c r="G89" s="138">
        <v>1.2083</v>
      </c>
      <c r="H89" s="138" t="s">
        <v>81</v>
      </c>
      <c r="I89" s="138">
        <v>0.7547</v>
      </c>
      <c r="J89" s="138">
        <v>0.7585</v>
      </c>
      <c r="K89" s="138">
        <v>0.1273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1.3083</v>
      </c>
      <c r="E90" s="139">
        <v>1.4417</v>
      </c>
      <c r="F90" s="139">
        <v>0.0126</v>
      </c>
      <c r="G90" s="139">
        <v>1.601</v>
      </c>
      <c r="H90" s="139">
        <v>1.325</v>
      </c>
      <c r="I90" s="139" t="s">
        <v>81</v>
      </c>
      <c r="J90" s="139">
        <v>1.005</v>
      </c>
      <c r="K90" s="139">
        <v>0.1686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1.3017</v>
      </c>
      <c r="E91" s="138">
        <v>1.4345</v>
      </c>
      <c r="F91" s="138">
        <v>0.0125</v>
      </c>
      <c r="G91" s="138">
        <v>1.5929</v>
      </c>
      <c r="H91" s="138">
        <v>1.3184</v>
      </c>
      <c r="I91" s="138">
        <v>0.995</v>
      </c>
      <c r="J91" s="138" t="s">
        <v>81</v>
      </c>
      <c r="K91" s="138">
        <v>0.1678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7.7588</v>
      </c>
      <c r="E92" s="139">
        <v>8.5502</v>
      </c>
      <c r="F92" s="139">
        <v>0.0746</v>
      </c>
      <c r="G92" s="139">
        <v>9.4944</v>
      </c>
      <c r="H92" s="139">
        <v>7.8578</v>
      </c>
      <c r="I92" s="139">
        <v>5.9304</v>
      </c>
      <c r="J92" s="139">
        <v>5.9603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2016-10-18T06:38:38Z</dcterms:modified>
  <cp:category/>
  <cp:version/>
  <cp:contentType/>
  <cp:contentStatus/>
</cp:coreProperties>
</file>