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<sst xmlns="http://schemas.openxmlformats.org/spreadsheetml/2006/main" count="174" uniqueCount="104">
  <si>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</si>
  <si>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</si>
  <si>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</si>
  <si>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</si>
  <si>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</si>
  <si>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</si>
  <si>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</si>
  <si>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</si>
  <si>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</si>
  <si>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</si>
  <si>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</si>
  <si>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</si>
  <si>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</si>
  <si>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</si>
  <si>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</si>
  <si>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</si>
  <si>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</si>
  <si>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</si>
  <si>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</si>
  <si>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</si>
  <si>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</si>
  <si>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</si>
  <si>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</si>
  <si>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</si>
  <si>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</si>
  <si>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</si>
  <si>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</si>
  <si>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</si>
  <si>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</si>
  <si>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</si>
  <si>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</si>
  <si>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</si>
  <si>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</si>
  <si>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</si>
  <si>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</si>
  <si>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</si>
  <si>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</si>
  <si>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</si>
  <si>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</si>
  <si>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</si>
  <si>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</si>
  <si>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</si>
  <si>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</si>
  <si>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</si>
  <si>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</si>
  <si>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</si>
  <si>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</si>
  <si>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</si>
  <si>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</si>
  <si>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</si>
  <si>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</si>
  <si>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</si>
  <si>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</si>
  <si>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</si>
  <si>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</si>
  <si>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</si>
  <si>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</si>
  <si>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</si>
  <si>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</si>
  <si>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</si>
  <si>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</si>
  <si>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</si>
  <si>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</si>
  <si>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</si>
  <si>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</si>
  <si>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</si>
  <si>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</si>
  <si>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</si>
  <si>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</si>
  <si>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</si>
  <si>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</si>
  <si>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</si>
  <si>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</si>
  <si>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</si>
  <si>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</si>
  <si>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</si>
  <si>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</si>
  <si>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</si>
  <si>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Липень'19</t>
  </si>
  <si>
    <t>Euronext -Серпень'19 (€/МT)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</si>
  <si>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</si>
  <si>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</si>
  <si>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</si>
  <si>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</si>
  <si>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</si>
  <si>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</si>
  <si>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</si>
  <si>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</si>
  <si>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</si>
  <si>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</si>
  <si>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</si>
  <si>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</si>
  <si>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</si>
  <si>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</si>
  <si>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</si>
  <si>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</si>
  <si>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</si>
  <si>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</si>
  <si>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</si>
  <si>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</si>
  <si>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Листопад'19</t>
  </si>
  <si>
    <t>CME - Жовтень'19</t>
  </si>
  <si>
    <t>CME -Січень'20</t>
  </si>
  <si>
    <t>17 липня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</si>
</sst>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0">
      <selection activeCell="D85" sqref="D85:K9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103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3" t="s">
        <v>6</v>
      </c>
      <c r="F6" s="154"/>
      <c r="G6"/>
      <c r="H6"/>
      <c r="I6"/>
    </row>
    <row r="7" spans="2:6" s="6" customFormat="1" ht="15">
      <c r="B7" s="24" t="s">
        <v>88</v>
      </c>
      <c r="C7" s="116">
        <v>0.006</v>
      </c>
      <c r="D7" s="14">
        <v>4.346</v>
      </c>
      <c r="E7" s="116">
        <f aca="true" t="shared" si="0" ref="E7:F9">C7*39.3683</f>
        <v>0.2362098</v>
      </c>
      <c r="F7" s="13">
        <f>D7*39.3683</f>
        <v>171.0946318</v>
      </c>
    </row>
    <row r="8" spans="2:6" s="6" customFormat="1" ht="15">
      <c r="B8" s="24" t="s">
        <v>95</v>
      </c>
      <c r="C8" s="116">
        <v>0.002</v>
      </c>
      <c r="D8" s="14">
        <v>4.4</v>
      </c>
      <c r="E8" s="116">
        <f t="shared" si="0"/>
        <v>0.0787366</v>
      </c>
      <c r="F8" s="13">
        <f t="shared" si="0"/>
        <v>173.22052</v>
      </c>
    </row>
    <row r="9" spans="2:17" s="6" customFormat="1" ht="15">
      <c r="B9" s="24" t="s">
        <v>92</v>
      </c>
      <c r="C9" s="116">
        <v>0.002</v>
      </c>
      <c r="D9" s="14">
        <v>4.474</v>
      </c>
      <c r="E9" s="116">
        <f t="shared" si="0"/>
        <v>0.0787366</v>
      </c>
      <c r="F9" s="13">
        <f>D9*39.3683</f>
        <v>176.1337742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5">
        <v>0.56</v>
      </c>
      <c r="D12" s="13">
        <v>178.5</v>
      </c>
      <c r="E12" s="115">
        <f aca="true" t="shared" si="1" ref="E12:F14">C12/$D$86</f>
        <v>0.6280843427545986</v>
      </c>
      <c r="F12" s="71">
        <f t="shared" si="1"/>
        <v>200.20188425302828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15">
        <v>0.43</v>
      </c>
      <c r="D13" s="13">
        <v>175.75</v>
      </c>
      <c r="E13" s="115">
        <f t="shared" si="1"/>
        <v>0.48227904890085244</v>
      </c>
      <c r="F13" s="71">
        <f t="shared" si="1"/>
        <v>197.1175414984298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97</v>
      </c>
      <c r="C14" s="115">
        <v>0.99</v>
      </c>
      <c r="D14" s="13">
        <v>179</v>
      </c>
      <c r="E14" s="115">
        <f t="shared" si="1"/>
        <v>1.110363391655451</v>
      </c>
      <c r="F14" s="71">
        <f t="shared" si="1"/>
        <v>200.76267384477345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32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74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29">
        <v>0</v>
      </c>
      <c r="D17" s="87" t="s">
        <v>72</v>
      </c>
      <c r="E17" s="132">
        <f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29">
        <v>0</v>
      </c>
      <c r="D18" s="87" t="s">
        <v>72</v>
      </c>
      <c r="E18" s="132">
        <f>C18/$D$87</f>
        <v>0</v>
      </c>
      <c r="F18" s="71" t="s">
        <v>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40">
        <v>180</v>
      </c>
      <c r="D19" s="87">
        <v>25100</v>
      </c>
      <c r="E19" s="130">
        <f>C19/$D$87</f>
        <v>1.666975365808483</v>
      </c>
      <c r="F19" s="71">
        <f>D19/$D$87</f>
        <v>232.45045378773847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6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88</v>
      </c>
      <c r="C22" s="113">
        <v>0.02</v>
      </c>
      <c r="D22" s="14">
        <v>5.062</v>
      </c>
      <c r="E22" s="113">
        <f aca="true" t="shared" si="2" ref="E22:F24">C22*36.7437</f>
        <v>0.7348739999999999</v>
      </c>
      <c r="F22" s="13">
        <f t="shared" si="2"/>
        <v>185.99660939999998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95</v>
      </c>
      <c r="C23" s="113">
        <v>0.02</v>
      </c>
      <c r="D23" s="14">
        <v>5.166</v>
      </c>
      <c r="E23" s="113">
        <f t="shared" si="2"/>
        <v>0.7348739999999999</v>
      </c>
      <c r="F23" s="13">
        <f t="shared" si="2"/>
        <v>189.8179542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3">
        <v>0.016</v>
      </c>
      <c r="D24" s="75">
        <v>5.284</v>
      </c>
      <c r="E24" s="113">
        <f t="shared" si="2"/>
        <v>0.5878992</v>
      </c>
      <c r="F24" s="13">
        <f t="shared" si="2"/>
        <v>194.15371079999997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15">
        <v>0.71</v>
      </c>
      <c r="D27" s="71">
        <v>176.75</v>
      </c>
      <c r="E27" s="115">
        <f aca="true" t="shared" si="3" ref="E27:F29">C27/$D$86</f>
        <v>0.7963212202781517</v>
      </c>
      <c r="F27" s="71">
        <f>D27/$D$86</f>
        <v>198.23912068192016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89</v>
      </c>
      <c r="C28" s="115">
        <v>0.55</v>
      </c>
      <c r="D28" s="13">
        <v>181.25</v>
      </c>
      <c r="E28" s="115">
        <f t="shared" si="3"/>
        <v>0.6168685509196951</v>
      </c>
      <c r="F28" s="71">
        <f t="shared" si="3"/>
        <v>203.28622700762676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15">
        <v>0.41</v>
      </c>
      <c r="D29" s="13">
        <v>184.5</v>
      </c>
      <c r="E29" s="115">
        <f>C29/$D$86</f>
        <v>0.4598474652310453</v>
      </c>
      <c r="F29" s="71">
        <f t="shared" si="3"/>
        <v>206.9313593539704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5">
        <v>0.4</v>
      </c>
      <c r="D32" s="13">
        <v>374.5</v>
      </c>
      <c r="E32" s="115">
        <f aca="true" t="shared" si="4" ref="E32:F34">C32/$D$86</f>
        <v>0.4486316733961418</v>
      </c>
      <c r="F32" s="71">
        <f t="shared" si="4"/>
        <v>420.0314042171378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5">
        <v>0.74</v>
      </c>
      <c r="D33" s="13">
        <v>375.5</v>
      </c>
      <c r="E33" s="115">
        <f t="shared" si="4"/>
        <v>0.8299685957828623</v>
      </c>
      <c r="F33" s="71">
        <f>D33/$D$86</f>
        <v>421.1529834006281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5">
        <v>0.67</v>
      </c>
      <c r="D34" s="66">
        <v>375.5</v>
      </c>
      <c r="E34" s="115">
        <f t="shared" si="4"/>
        <v>0.7514580529385375</v>
      </c>
      <c r="F34" s="71">
        <f t="shared" si="4"/>
        <v>421.1529834006281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74" t="s">
        <v>80</v>
      </c>
      <c r="C37" s="116">
        <v>0.024</v>
      </c>
      <c r="D37" s="75">
        <v>2.79</v>
      </c>
      <c r="E37" s="116">
        <f aca="true" t="shared" si="5" ref="E37:F39">C37*58.0164</f>
        <v>1.3923936</v>
      </c>
      <c r="F37" s="71">
        <f t="shared" si="5"/>
        <v>161.865756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74" t="s">
        <v>89</v>
      </c>
      <c r="C38" s="116">
        <v>0.022</v>
      </c>
      <c r="D38" s="75">
        <v>2.814</v>
      </c>
      <c r="E38" s="116">
        <f t="shared" si="5"/>
        <v>1.2763608</v>
      </c>
      <c r="F38" s="71">
        <f t="shared" si="5"/>
        <v>163.2581496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74" t="s">
        <v>94</v>
      </c>
      <c r="C39" s="116">
        <v>0.01</v>
      </c>
      <c r="D39" s="75">
        <v>2.844</v>
      </c>
      <c r="E39" s="116">
        <f t="shared" si="5"/>
        <v>0.580164</v>
      </c>
      <c r="F39" s="71">
        <f t="shared" si="5"/>
        <v>164.99864159999998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6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87</v>
      </c>
      <c r="C42" s="113">
        <v>0.052</v>
      </c>
      <c r="D42" s="75">
        <v>8.85</v>
      </c>
      <c r="E42" s="113">
        <f aca="true" t="shared" si="6" ref="E42:F44">C42*36.7437</f>
        <v>1.9106723999999997</v>
      </c>
      <c r="F42" s="71">
        <f t="shared" si="6"/>
        <v>325.181745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3">
        <v>0.054</v>
      </c>
      <c r="D43" s="75">
        <v>8.88</v>
      </c>
      <c r="E43" s="113">
        <f t="shared" si="6"/>
        <v>1.9841597999999998</v>
      </c>
      <c r="F43" s="71">
        <f t="shared" si="6"/>
        <v>326.284056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13">
        <v>0.054</v>
      </c>
      <c r="D44" s="75">
        <v>9.002</v>
      </c>
      <c r="E44" s="113">
        <f t="shared" si="6"/>
        <v>1.9841597999999998</v>
      </c>
      <c r="F44" s="71">
        <f t="shared" si="6"/>
        <v>330.7667874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73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29">
        <v>0</v>
      </c>
      <c r="D47" s="87" t="s">
        <v>72</v>
      </c>
      <c r="E47" s="132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83</v>
      </c>
      <c r="C48" s="129">
        <v>0</v>
      </c>
      <c r="D48" s="87" t="s">
        <v>72</v>
      </c>
      <c r="E48" s="13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91</v>
      </c>
      <c r="C49" s="129">
        <v>0</v>
      </c>
      <c r="D49" s="87" t="s">
        <v>72</v>
      </c>
      <c r="E49" s="132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87</v>
      </c>
      <c r="C52" s="113">
        <v>0.9</v>
      </c>
      <c r="D52" s="76">
        <v>308</v>
      </c>
      <c r="E52" s="113">
        <f aca="true" t="shared" si="7" ref="E52:F54">C52*1.1023</f>
        <v>0.9920700000000001</v>
      </c>
      <c r="F52" s="76">
        <f t="shared" si="7"/>
        <v>339.5084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3">
        <v>0.9</v>
      </c>
      <c r="D53" s="76">
        <v>308.7</v>
      </c>
      <c r="E53" s="113">
        <f t="shared" si="7"/>
        <v>0.9920700000000001</v>
      </c>
      <c r="F53" s="76">
        <f t="shared" si="7"/>
        <v>340.28001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101</v>
      </c>
      <c r="C54" s="113">
        <v>1.1</v>
      </c>
      <c r="D54" s="76">
        <v>310.6</v>
      </c>
      <c r="E54" s="113">
        <f>C54*1.1023</f>
        <v>1.21253</v>
      </c>
      <c r="F54" s="76">
        <f t="shared" si="7"/>
        <v>342.37438000000003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87</v>
      </c>
      <c r="C57" s="130">
        <v>0.31</v>
      </c>
      <c r="D57" s="71">
        <v>27.8</v>
      </c>
      <c r="E57" s="130">
        <f aca="true" t="shared" si="8" ref="E57:F59">C57/454*1000</f>
        <v>0.6828193832599119</v>
      </c>
      <c r="F57" s="71">
        <f t="shared" si="8"/>
        <v>61.23348017621146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30">
        <v>0.32</v>
      </c>
      <c r="D58" s="71">
        <v>27.83</v>
      </c>
      <c r="E58" s="130">
        <f t="shared" si="8"/>
        <v>0.7048458149779736</v>
      </c>
      <c r="F58" s="71">
        <f t="shared" si="8"/>
        <v>61.29955947136564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30">
        <v>0.33</v>
      </c>
      <c r="D59" s="71">
        <v>27.94</v>
      </c>
      <c r="E59" s="130">
        <f t="shared" si="8"/>
        <v>0.7268722466960352</v>
      </c>
      <c r="F59" s="71">
        <f t="shared" si="8"/>
        <v>61.54185022026432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6">
        <v>0.03</v>
      </c>
      <c r="D62" s="75">
        <v>11.805</v>
      </c>
      <c r="E62" s="116">
        <f aca="true" t="shared" si="9" ref="E62:F64">C62*22.026</f>
        <v>0.6607799999999999</v>
      </c>
      <c r="F62" s="71">
        <f t="shared" si="9"/>
        <v>260.01693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96</v>
      </c>
      <c r="C63" s="116">
        <v>0.02</v>
      </c>
      <c r="D63" s="75">
        <v>11.995</v>
      </c>
      <c r="E63" s="116">
        <f t="shared" si="9"/>
        <v>0.44052</v>
      </c>
      <c r="F63" s="71">
        <f t="shared" si="9"/>
        <v>264.20187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102</v>
      </c>
      <c r="C64" s="116">
        <v>0.02</v>
      </c>
      <c r="D64" s="75" t="s">
        <v>72</v>
      </c>
      <c r="E64" s="116">
        <f t="shared" si="9"/>
        <v>0.44052</v>
      </c>
      <c r="F64" s="71" t="s">
        <v>72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6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1" t="s">
        <v>77</v>
      </c>
      <c r="D66" s="152"/>
      <c r="E66" s="151" t="s">
        <v>23</v>
      </c>
      <c r="F66" s="15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87</v>
      </c>
      <c r="C67" s="113">
        <v>0.043</v>
      </c>
      <c r="D67" s="75">
        <v>1.478</v>
      </c>
      <c r="E67" s="113">
        <f aca="true" t="shared" si="10" ref="E67:F69">C67/3.785</f>
        <v>0.011360634081902245</v>
      </c>
      <c r="F67" s="71">
        <f t="shared" si="10"/>
        <v>0.3904887714663144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86</v>
      </c>
      <c r="C68" s="113">
        <v>0.043</v>
      </c>
      <c r="D68" s="75">
        <v>1.506</v>
      </c>
      <c r="E68" s="113">
        <f t="shared" si="10"/>
        <v>0.011360634081902245</v>
      </c>
      <c r="F68" s="71">
        <f t="shared" si="10"/>
        <v>0.39788639365918094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85</v>
      </c>
      <c r="C69" s="113">
        <v>0.042</v>
      </c>
      <c r="D69" s="75">
        <v>1.545</v>
      </c>
      <c r="E69" s="113">
        <f t="shared" si="10"/>
        <v>0.011096433289299868</v>
      </c>
      <c r="F69" s="71">
        <f t="shared" si="10"/>
        <v>0.40819022457067367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1" t="s">
        <v>25</v>
      </c>
      <c r="D71" s="152"/>
      <c r="E71" s="151" t="s">
        <v>26</v>
      </c>
      <c r="F71" s="15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78</v>
      </c>
      <c r="C72" s="139">
        <v>0.00775</v>
      </c>
      <c r="D72" s="125">
        <v>1.0395</v>
      </c>
      <c r="E72" s="139">
        <f>C72/454*100</f>
        <v>0.0017070484581497797</v>
      </c>
      <c r="F72" s="77">
        <f>D72/454*1000</f>
        <v>2.289647577092511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87</v>
      </c>
      <c r="C73" s="138">
        <v>0.00025</v>
      </c>
      <c r="D73" s="125">
        <v>1.03325</v>
      </c>
      <c r="E73" s="138">
        <f>C73/454*100</f>
        <v>5.506607929515418E-05</v>
      </c>
      <c r="F73" s="77">
        <f>D73/454*1000</f>
        <v>2.2758810572687223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86</v>
      </c>
      <c r="C74" s="138">
        <v>0.001</v>
      </c>
      <c r="D74" s="125">
        <v>1.04975</v>
      </c>
      <c r="E74" s="138">
        <f>C74/454*100</f>
        <v>0.00022026431718061672</v>
      </c>
      <c r="F74" s="77">
        <f>D74/454*1000</f>
        <v>2.312224669603524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8" t="s">
        <v>25</v>
      </c>
      <c r="D76" s="158"/>
      <c r="E76" s="151" t="s">
        <v>28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85</v>
      </c>
      <c r="C77" s="134">
        <v>0.002</v>
      </c>
      <c r="D77" s="126">
        <v>0.118</v>
      </c>
      <c r="E77" s="134">
        <f aca="true" t="shared" si="11" ref="E77:F79">C77/454*1000000</f>
        <v>4.405286343612334</v>
      </c>
      <c r="F77" s="71">
        <f t="shared" si="11"/>
        <v>259.91189427312776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92</v>
      </c>
      <c r="C78" s="134">
        <v>0.0018</v>
      </c>
      <c r="D78" s="126" t="s">
        <v>72</v>
      </c>
      <c r="E78" s="134">
        <f t="shared" si="11"/>
        <v>3.9647577092511015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34">
        <v>0.0019</v>
      </c>
      <c r="D79" s="126" t="s">
        <v>72</v>
      </c>
      <c r="E79" s="134">
        <f t="shared" si="11"/>
        <v>4.185022026431718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4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1.1216</v>
      </c>
      <c r="F85" s="137">
        <v>0.0093</v>
      </c>
      <c r="G85" s="137">
        <v>1.2475</v>
      </c>
      <c r="H85" s="137">
        <v>1.0127</v>
      </c>
      <c r="I85" s="137">
        <v>0.7645</v>
      </c>
      <c r="J85" s="137">
        <v>0.7034</v>
      </c>
      <c r="K85" s="137">
        <v>0.128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0.8916</v>
      </c>
      <c r="E86" s="137" t="s">
        <v>72</v>
      </c>
      <c r="F86" s="137">
        <v>0.0083</v>
      </c>
      <c r="G86" s="137">
        <v>1.1123</v>
      </c>
      <c r="H86" s="137">
        <v>0.9029</v>
      </c>
      <c r="I86" s="137">
        <v>0.6816</v>
      </c>
      <c r="J86" s="137">
        <v>0.6271</v>
      </c>
      <c r="K86" s="137">
        <v>0.1141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107.98</v>
      </c>
      <c r="E87" s="137">
        <v>121.1104</v>
      </c>
      <c r="F87" s="137" t="s">
        <v>72</v>
      </c>
      <c r="G87" s="137">
        <v>134.7051</v>
      </c>
      <c r="H87" s="137">
        <v>109.3468</v>
      </c>
      <c r="I87" s="137">
        <v>82.5472</v>
      </c>
      <c r="J87" s="137">
        <v>75.9531</v>
      </c>
      <c r="K87" s="137">
        <v>13.8163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0.8016</v>
      </c>
      <c r="E88" s="137">
        <v>0.8991</v>
      </c>
      <c r="F88" s="137">
        <v>0.0074</v>
      </c>
      <c r="G88" s="137" t="s">
        <v>72</v>
      </c>
      <c r="H88" s="137">
        <v>0.8118</v>
      </c>
      <c r="I88" s="137">
        <v>0.6128</v>
      </c>
      <c r="J88" s="137">
        <v>0.5638</v>
      </c>
      <c r="K88" s="137">
        <v>0.1026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0.9875</v>
      </c>
      <c r="E89" s="137">
        <v>1.1076</v>
      </c>
      <c r="F89" s="137">
        <v>0.0091</v>
      </c>
      <c r="G89" s="137">
        <v>1.2319</v>
      </c>
      <c r="H89" s="137" t="s">
        <v>72</v>
      </c>
      <c r="I89" s="137">
        <v>0.7549</v>
      </c>
      <c r="J89" s="137">
        <v>0.6946</v>
      </c>
      <c r="K89" s="137">
        <v>0.1264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1.3081</v>
      </c>
      <c r="E90" s="137">
        <v>1.4672</v>
      </c>
      <c r="F90" s="137">
        <v>0.0121</v>
      </c>
      <c r="G90" s="137">
        <v>1.6319</v>
      </c>
      <c r="H90" s="137">
        <v>1.3247</v>
      </c>
      <c r="I90" s="137" t="s">
        <v>72</v>
      </c>
      <c r="J90" s="137">
        <v>0.9201</v>
      </c>
      <c r="K90" s="137">
        <v>0.1674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1.4217</v>
      </c>
      <c r="E91" s="137">
        <v>1.5945</v>
      </c>
      <c r="F91" s="137">
        <v>0.0132</v>
      </c>
      <c r="G91" s="137">
        <v>1.7735</v>
      </c>
      <c r="H91" s="137">
        <v>1.4397</v>
      </c>
      <c r="I91" s="137">
        <v>1.0868</v>
      </c>
      <c r="J91" s="137" t="s">
        <v>72</v>
      </c>
      <c r="K91" s="137">
        <v>0.1819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7.8154</v>
      </c>
      <c r="E92" s="137">
        <v>8.7658</v>
      </c>
      <c r="F92" s="137">
        <v>0.0724</v>
      </c>
      <c r="G92" s="137">
        <v>9.7497</v>
      </c>
      <c r="H92" s="137">
        <v>7.9143</v>
      </c>
      <c r="I92" s="137">
        <v>5.9746</v>
      </c>
      <c r="J92" s="137">
        <v>5.4974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0.891583452211127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54</v>
      </c>
      <c r="C114" s="155"/>
      <c r="D114" s="155"/>
      <c r="E114" s="155"/>
      <c r="F114" s="155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55</v>
      </c>
      <c r="C115" s="141"/>
      <c r="D115" s="141"/>
      <c r="E115" s="141"/>
      <c r="F115" s="141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56</v>
      </c>
      <c r="C116" s="141"/>
      <c r="D116" s="141"/>
      <c r="E116" s="141"/>
      <c r="F116" s="141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57</v>
      </c>
      <c r="C117" s="141"/>
      <c r="D117" s="141"/>
      <c r="E117" s="141"/>
      <c r="F117" s="141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58</v>
      </c>
      <c r="C118" s="141"/>
      <c r="D118" s="141"/>
      <c r="E118" s="141"/>
      <c r="F118" s="141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59</v>
      </c>
      <c r="C119" s="141"/>
      <c r="D119" s="141"/>
      <c r="E119" s="141"/>
      <c r="F119" s="141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60</v>
      </c>
      <c r="C120" s="141"/>
      <c r="D120" s="141"/>
      <c r="E120" s="141"/>
      <c r="F120" s="141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61</v>
      </c>
      <c r="C121" s="157"/>
      <c r="D121" s="157"/>
      <c r="E121" s="157"/>
      <c r="F121" s="157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48"/>
      <c r="D123" s="150"/>
      <c r="E123" s="150"/>
      <c r="F123" s="149"/>
      <c r="G123" s="119"/>
      <c r="H123" s="119"/>
    </row>
    <row r="124" spans="2:8" ht="30.75" customHeight="1">
      <c r="B124" s="32" t="s">
        <v>63</v>
      </c>
      <c r="C124" s="148" t="s">
        <v>64</v>
      </c>
      <c r="D124" s="149"/>
      <c r="E124" s="148" t="s">
        <v>65</v>
      </c>
      <c r="F124" s="149"/>
      <c r="G124" s="119"/>
      <c r="H124" s="119"/>
    </row>
    <row r="125" spans="2:8" ht="30.75" customHeight="1">
      <c r="B125" s="32" t="s">
        <v>66</v>
      </c>
      <c r="C125" s="148" t="s">
        <v>67</v>
      </c>
      <c r="D125" s="149"/>
      <c r="E125" s="148" t="s">
        <v>68</v>
      </c>
      <c r="F125" s="149"/>
      <c r="G125" s="119"/>
      <c r="H125" s="119"/>
    </row>
    <row r="126" spans="2:8" ht="15" customHeight="1">
      <c r="B126" s="142" t="s">
        <v>69</v>
      </c>
      <c r="C126" s="144" t="s">
        <v>70</v>
      </c>
      <c r="D126" s="145"/>
      <c r="E126" s="144" t="s">
        <v>71</v>
      </c>
      <c r="F126" s="145"/>
      <c r="G126" s="119"/>
      <c r="H126" s="119"/>
    </row>
    <row r="127" spans="2:8" ht="15" customHeight="1">
      <c r="B127" s="143"/>
      <c r="C127" s="146"/>
      <c r="D127" s="147"/>
      <c r="E127" s="146"/>
      <c r="F127" s="147"/>
      <c r="G127" s="119"/>
      <c r="H127" s="11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2019-07-18T13:59:25Z</dcterms:modified>
  <cp:category/>
  <cp:version/>
  <cp:contentType/>
  <cp:contentStatus/>
</cp:coreProperties>
</file>