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<sst xmlns="http://schemas.openxmlformats.org/spreadsheetml/2006/main" count="170" uniqueCount="104">
  <si>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</si>
  <si>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</si>
  <si>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</si>
  <si>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</si>
  <si>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</si>
  <si>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</si>
  <si>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</si>
  <si>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</si>
  <si>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</si>
  <si>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</si>
  <si>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</si>
  <si>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</si>
  <si>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</si>
  <si>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</si>
  <si>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</si>
  <si>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</si>
  <si>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</si>
  <si>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</si>
  <si>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</si>
  <si>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</si>
  <si>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</si>
  <si>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</si>
  <si>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</si>
  <si>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</si>
  <si>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</si>
  <si>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</si>
  <si>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</si>
  <si>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</si>
  <si>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</si>
  <si>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</si>
  <si>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</si>
  <si>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</si>
  <si>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</si>
  <si>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</si>
  <si>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</si>
  <si>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</si>
  <si>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</si>
  <si>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</si>
  <si>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</si>
  <si>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</si>
  <si>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</si>
  <si>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</si>
  <si>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</si>
  <si>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</si>
  <si>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</si>
  <si>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</si>
  <si>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</si>
  <si>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</si>
  <si>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</si>
  <si>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</si>
  <si>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</si>
  <si>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</si>
  <si>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</si>
  <si>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</si>
  <si>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</si>
  <si>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</si>
  <si>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</si>
  <si>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</si>
  <si>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</si>
  <si>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</si>
  <si>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</si>
  <si>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</si>
  <si>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</si>
  <si>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</si>
  <si>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</si>
  <si>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</si>
  <si>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</si>
  <si>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</si>
  <si>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</si>
  <si>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</si>
  <si>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</si>
  <si>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</si>
  <si>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</si>
  <si>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</si>
  <si>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</si>
  <si>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</si>
  <si>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</si>
  <si>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</si>
  <si>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'18</t>
  </si>
  <si>
    <t>CME - Травень '18</t>
  </si>
  <si>
    <t>Euronext - Серпень '18 (€/МT)</t>
  </si>
  <si>
    <t>Euronext -Червень '18 (€/МT)</t>
  </si>
  <si>
    <t>Euronext - Вересень '18 (€/МT)</t>
  </si>
  <si>
    <t>TOCOM -Червень '18 (¥/МT)</t>
  </si>
  <si>
    <t>TOCOM - Липень'18 (¥/МT)</t>
  </si>
  <si>
    <t>CME - Липень '18</t>
  </si>
  <si>
    <t>CME -Липень'18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</si>
  <si>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</si>
  <si>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</si>
  <si>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</si>
  <si>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</si>
  <si>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CME -Жовтень'18</t>
  </si>
  <si>
    <t>Euronext -Листопад '18 (€/МT)</t>
  </si>
  <si>
    <t>CME - Вересень'18</t>
  </si>
  <si>
    <t>CME -Серпень'18</t>
  </si>
  <si>
    <t>CME - Червень '18</t>
  </si>
  <si>
    <t>Euronext - Грудень '18 (€/МT)</t>
  </si>
  <si>
    <t>Euronext - Лютий '19 (€/МT)</t>
  </si>
  <si>
    <t>TOCOM -Листопад '18 (¥/МT)</t>
  </si>
  <si>
    <t>CME - Грудень'18</t>
  </si>
  <si>
    <t>TOCOM - Листопад '18 (¥/МT)</t>
  </si>
  <si>
    <t>Euronext -Березень '19 (€/МT)</t>
  </si>
  <si>
    <t>CME - Листопад'18</t>
  </si>
  <si>
    <t>17 травня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</si>
</sst>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9" fontId="72" fillId="0" borderId="10" xfId="0" applyNumberFormat="1" applyFont="1" applyFill="1" applyBorder="1" applyAlignment="1">
      <alignment horizontal="center" vertical="top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2" fontId="73" fillId="0" borderId="10" xfId="0" applyNumberFormat="1" applyFont="1" applyFill="1" applyBorder="1" applyAlignment="1">
      <alignment horizontal="center" vertical="top" wrapText="1"/>
    </xf>
    <xf numFmtId="193" fontId="35" fillId="35" borderId="0" xfId="0" applyNumberFormat="1" applyFont="1" applyFill="1" applyAlignment="1">
      <alignment horizontal="center" vertical="center" wrapText="1"/>
    </xf>
    <xf numFmtId="190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8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1" t="s">
        <v>103</v>
      </c>
      <c r="D4" s="162"/>
      <c r="E4" s="162"/>
      <c r="F4" s="16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5" t="s">
        <v>5</v>
      </c>
      <c r="D6" s="156"/>
      <c r="E6" s="158" t="s">
        <v>6</v>
      </c>
      <c r="F6" s="158"/>
      <c r="G6"/>
      <c r="H6"/>
      <c r="I6"/>
    </row>
    <row r="7" spans="2:6" s="6" customFormat="1" ht="15">
      <c r="B7" s="24" t="s">
        <v>85</v>
      </c>
      <c r="C7" s="117">
        <v>0.04</v>
      </c>
      <c r="D7" s="14">
        <v>3.954</v>
      </c>
      <c r="E7" s="117">
        <f aca="true" t="shared" si="0" ref="E7:F9">C7*39.3683</f>
        <v>1.574732</v>
      </c>
      <c r="F7" s="13">
        <f t="shared" si="0"/>
        <v>155.6622582</v>
      </c>
    </row>
    <row r="8" spans="2:6" s="6" customFormat="1" ht="15">
      <c r="B8" s="24" t="s">
        <v>93</v>
      </c>
      <c r="C8" s="117">
        <v>0.04</v>
      </c>
      <c r="D8" s="14">
        <v>4.034</v>
      </c>
      <c r="E8" s="117">
        <f t="shared" si="0"/>
        <v>1.574732</v>
      </c>
      <c r="F8" s="13">
        <f t="shared" si="0"/>
        <v>158.8117222</v>
      </c>
    </row>
    <row r="9" spans="2:17" s="6" customFormat="1" ht="15">
      <c r="B9" s="24" t="s">
        <v>99</v>
      </c>
      <c r="C9" s="117">
        <v>0.04</v>
      </c>
      <c r="D9" s="14">
        <v>4.13</v>
      </c>
      <c r="E9" s="117">
        <f t="shared" si="0"/>
        <v>1.574732</v>
      </c>
      <c r="F9" s="13">
        <f>D9*39.3683</f>
        <v>162.59107899999998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9"/>
      <c r="D10" s="7"/>
      <c r="E10" s="135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5" t="s">
        <v>7</v>
      </c>
      <c r="D11" s="156"/>
      <c r="E11" s="155" t="s">
        <v>6</v>
      </c>
      <c r="F11" s="156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81</v>
      </c>
      <c r="C12" s="120">
        <v>1</v>
      </c>
      <c r="D12" s="13">
        <v>167</v>
      </c>
      <c r="E12" s="120">
        <f>C12/$D$86</f>
        <v>1.1803588290840417</v>
      </c>
      <c r="F12" s="71">
        <f aca="true" t="shared" si="1" ref="E12:F14">D12/$D$86</f>
        <v>197.11992445703495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87</v>
      </c>
      <c r="C13" s="120">
        <v>0.5</v>
      </c>
      <c r="D13" s="13">
        <v>169</v>
      </c>
      <c r="E13" s="120">
        <f t="shared" si="1"/>
        <v>0.5901794145420208</v>
      </c>
      <c r="F13" s="71">
        <f t="shared" si="1"/>
        <v>199.48064211520304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92</v>
      </c>
      <c r="C14" s="142">
        <v>0</v>
      </c>
      <c r="D14" s="13">
        <v>169</v>
      </c>
      <c r="E14" s="142">
        <f t="shared" si="1"/>
        <v>0</v>
      </c>
      <c r="F14" s="71">
        <f t="shared" si="1"/>
        <v>199.48064211520304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0"/>
      <c r="D15" s="52"/>
      <c r="E15" s="120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8" t="s">
        <v>75</v>
      </c>
      <c r="D16" s="158"/>
      <c r="E16" s="155" t="s">
        <v>6</v>
      </c>
      <c r="F16" s="156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84</v>
      </c>
      <c r="C17" s="120">
        <v>190</v>
      </c>
      <c r="D17" s="87">
        <v>25920</v>
      </c>
      <c r="E17" s="120">
        <f aca="true" t="shared" si="2" ref="E17:F19">C17/$D$87</f>
        <v>1.7126374616910043</v>
      </c>
      <c r="F17" s="71">
        <f t="shared" si="2"/>
        <v>233.63980530016227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89</v>
      </c>
      <c r="C18" s="120">
        <v>60</v>
      </c>
      <c r="D18" s="87">
        <v>26370</v>
      </c>
      <c r="E18" s="120">
        <f t="shared" si="2"/>
        <v>0.5408328826392644</v>
      </c>
      <c r="F18" s="71">
        <f t="shared" si="2"/>
        <v>237.69605191995674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100</v>
      </c>
      <c r="C19" s="120">
        <v>190</v>
      </c>
      <c r="D19" s="87">
        <v>26690</v>
      </c>
      <c r="E19" s="120">
        <f t="shared" si="2"/>
        <v>1.7126374616910043</v>
      </c>
      <c r="F19" s="71">
        <f t="shared" si="2"/>
        <v>240.58049396069947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21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5" t="s">
        <v>5</v>
      </c>
      <c r="D21" s="156"/>
      <c r="E21" s="158" t="s">
        <v>6</v>
      </c>
      <c r="F21" s="158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85</v>
      </c>
      <c r="C22" s="121">
        <v>0.032</v>
      </c>
      <c r="D22" s="14">
        <v>4.93</v>
      </c>
      <c r="E22" s="121">
        <f>C22*36.7437</f>
        <v>1.1757984</v>
      </c>
      <c r="F22" s="13">
        <f aca="true" t="shared" si="3" ref="E22:F24">D22*36.7437</f>
        <v>181.14644099999998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93</v>
      </c>
      <c r="C23" s="121">
        <v>0.032</v>
      </c>
      <c r="D23" s="14">
        <v>5.132</v>
      </c>
      <c r="E23" s="121">
        <f t="shared" si="3"/>
        <v>1.1757984</v>
      </c>
      <c r="F23" s="13">
        <f t="shared" si="3"/>
        <v>188.56866839999998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99</v>
      </c>
      <c r="C24" s="121">
        <v>0.03</v>
      </c>
      <c r="D24" s="91">
        <v>5.346</v>
      </c>
      <c r="E24" s="121">
        <f t="shared" si="3"/>
        <v>1.1023109999999998</v>
      </c>
      <c r="F24" s="13">
        <f t="shared" si="3"/>
        <v>196.43182019999998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3:18" s="6" customFormat="1" ht="15">
      <c r="C25" s="90"/>
      <c r="D25" s="122"/>
      <c r="E25" s="121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58" t="s">
        <v>9</v>
      </c>
      <c r="D26" s="158"/>
      <c r="E26" s="155" t="s">
        <v>10</v>
      </c>
      <c r="F26" s="156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82</v>
      </c>
      <c r="C27" s="120">
        <v>2</v>
      </c>
      <c r="D27" s="71">
        <v>173.5</v>
      </c>
      <c r="E27" s="120">
        <f aca="true" t="shared" si="4" ref="E27:F29">C27/$D$86</f>
        <v>2.3607176581680833</v>
      </c>
      <c r="F27" s="71">
        <f t="shared" si="4"/>
        <v>204.79225684608122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96</v>
      </c>
      <c r="C28" s="120">
        <v>2</v>
      </c>
      <c r="D28" s="13">
        <v>176.5</v>
      </c>
      <c r="E28" s="120">
        <f t="shared" si="4"/>
        <v>2.3607176581680833</v>
      </c>
      <c r="F28" s="71">
        <f t="shared" si="4"/>
        <v>208.33333333333334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101</v>
      </c>
      <c r="C29" s="120">
        <v>1.5</v>
      </c>
      <c r="D29" s="13">
        <v>178.75</v>
      </c>
      <c r="E29" s="120">
        <f>C29/$D$86</f>
        <v>1.7705382436260624</v>
      </c>
      <c r="F29" s="71">
        <f t="shared" si="4"/>
        <v>210.98914069877245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0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8" t="s">
        <v>12</v>
      </c>
      <c r="D31" s="158"/>
      <c r="E31" s="158" t="s">
        <v>10</v>
      </c>
      <c r="F31" s="15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80</v>
      </c>
      <c r="C32" s="120">
        <v>2</v>
      </c>
      <c r="D32" s="13">
        <v>354</v>
      </c>
      <c r="E32" s="120">
        <f aca="true" t="shared" si="5" ref="E32:F34">C32/$D$86</f>
        <v>2.3607176581680833</v>
      </c>
      <c r="F32" s="71">
        <f t="shared" si="5"/>
        <v>417.84702549575076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88</v>
      </c>
      <c r="C33" s="120">
        <v>2</v>
      </c>
      <c r="D33" s="13">
        <v>360</v>
      </c>
      <c r="E33" s="120">
        <f t="shared" si="5"/>
        <v>2.3607176581680833</v>
      </c>
      <c r="F33" s="71">
        <f t="shared" si="5"/>
        <v>424.92917847025495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97</v>
      </c>
      <c r="C34" s="120">
        <v>1.25</v>
      </c>
      <c r="D34" s="66">
        <v>363.75</v>
      </c>
      <c r="E34" s="120">
        <f t="shared" si="5"/>
        <v>1.475448536355052</v>
      </c>
      <c r="F34" s="71">
        <f t="shared" si="5"/>
        <v>429.35552407932016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3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3" t="s">
        <v>5</v>
      </c>
      <c r="D36" s="154"/>
      <c r="E36" s="153" t="s">
        <v>6</v>
      </c>
      <c r="F36" s="154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86</v>
      </c>
      <c r="C37" s="117">
        <v>0.002</v>
      </c>
      <c r="D37" s="75">
        <v>2.41</v>
      </c>
      <c r="E37" s="117">
        <f aca="true" t="shared" si="6" ref="E37:F39">C37*58.0164</f>
        <v>0.11603279999999999</v>
      </c>
      <c r="F37" s="71">
        <f t="shared" si="6"/>
        <v>139.819524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93</v>
      </c>
      <c r="C38" s="117">
        <v>0.012</v>
      </c>
      <c r="D38" s="75">
        <v>2.474</v>
      </c>
      <c r="E38" s="117">
        <f t="shared" si="6"/>
        <v>0.6961968</v>
      </c>
      <c r="F38" s="71" t="s">
        <v>73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99</v>
      </c>
      <c r="C39" s="117">
        <v>0.012</v>
      </c>
      <c r="D39" s="75">
        <v>2.546</v>
      </c>
      <c r="E39" s="117">
        <f t="shared" si="6"/>
        <v>0.6961968</v>
      </c>
      <c r="F39" s="71">
        <f t="shared" si="6"/>
        <v>147.70975439999998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7"/>
      <c r="D40" s="7"/>
      <c r="E40" s="117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3" t="s">
        <v>5</v>
      </c>
      <c r="D41" s="154"/>
      <c r="E41" s="153" t="s">
        <v>6</v>
      </c>
      <c r="F41" s="15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86</v>
      </c>
      <c r="C42" s="117">
        <v>0.046</v>
      </c>
      <c r="D42" s="75">
        <v>9.946</v>
      </c>
      <c r="E42" s="117">
        <f aca="true" t="shared" si="7" ref="E42:F44">C42*36.7437</f>
        <v>1.6902101999999999</v>
      </c>
      <c r="F42" s="71">
        <f t="shared" si="7"/>
        <v>365.45284019999997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94</v>
      </c>
      <c r="C43" s="117">
        <v>0.044</v>
      </c>
      <c r="D43" s="75">
        <v>9.96</v>
      </c>
      <c r="E43" s="117">
        <f t="shared" si="7"/>
        <v>1.6167227999999998</v>
      </c>
      <c r="F43" s="71">
        <f t="shared" si="7"/>
        <v>365.967252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93</v>
      </c>
      <c r="C44" s="117">
        <v>0.046</v>
      </c>
      <c r="D44" s="75">
        <v>9.984</v>
      </c>
      <c r="E44" s="117">
        <f t="shared" si="7"/>
        <v>1.6902101999999999</v>
      </c>
      <c r="F44" s="71">
        <f t="shared" si="7"/>
        <v>366.8491008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7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8" t="s">
        <v>74</v>
      </c>
      <c r="D46" s="158"/>
      <c r="E46" s="155" t="s">
        <v>6</v>
      </c>
      <c r="F46" s="156"/>
      <c r="G46" s="23"/>
      <c r="H46" s="23"/>
      <c r="I46" s="23"/>
      <c r="K46" s="23"/>
      <c r="L46" s="23"/>
      <c r="M46" s="23"/>
    </row>
    <row r="47" spans="2:13" s="6" customFormat="1" ht="15">
      <c r="B47" s="24" t="s">
        <v>83</v>
      </c>
      <c r="C47" s="139">
        <v>0</v>
      </c>
      <c r="D47" s="88" t="s">
        <v>73</v>
      </c>
      <c r="E47" s="124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90</v>
      </c>
      <c r="C48" s="139">
        <v>0</v>
      </c>
      <c r="D48" s="88" t="s">
        <v>73</v>
      </c>
      <c r="E48" s="124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98</v>
      </c>
      <c r="C49" s="139">
        <v>0</v>
      </c>
      <c r="D49" s="88" t="s">
        <v>73</v>
      </c>
      <c r="E49" s="124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2"/>
      <c r="D50" s="5"/>
      <c r="E50" s="122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2" customFormat="1" ht="15">
      <c r="B52" s="24" t="s">
        <v>86</v>
      </c>
      <c r="C52" s="117">
        <v>1.5</v>
      </c>
      <c r="D52" s="76">
        <v>375.1</v>
      </c>
      <c r="E52" s="117">
        <f aca="true" t="shared" si="8" ref="E52:F54">C52*1.1023</f>
        <v>1.65345</v>
      </c>
      <c r="F52" s="76">
        <f t="shared" si="8"/>
        <v>413.47273000000007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94</v>
      </c>
      <c r="C53" s="117">
        <v>1.5</v>
      </c>
      <c r="D53" s="76">
        <v>372.6</v>
      </c>
      <c r="E53" s="117">
        <f t="shared" si="8"/>
        <v>1.65345</v>
      </c>
      <c r="F53" s="76">
        <f t="shared" si="8"/>
        <v>410.71698000000004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93</v>
      </c>
      <c r="C54" s="117">
        <v>1.8</v>
      </c>
      <c r="D54" s="105">
        <v>370.7</v>
      </c>
      <c r="E54" s="117">
        <f>C54*1.1023</f>
        <v>1.9841400000000002</v>
      </c>
      <c r="F54" s="76">
        <f t="shared" si="8"/>
        <v>408.62261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23"/>
      <c r="D55" s="66"/>
      <c r="E55" s="11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3" t="s">
        <v>18</v>
      </c>
      <c r="D56" s="154"/>
      <c r="E56" s="153" t="s">
        <v>19</v>
      </c>
      <c r="F56" s="154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86</v>
      </c>
      <c r="C57" s="120">
        <v>0.35</v>
      </c>
      <c r="D57" s="71">
        <v>30.92</v>
      </c>
      <c r="E57" s="120">
        <f aca="true" t="shared" si="9" ref="E57:F59">C57/454*1000</f>
        <v>0.7709251101321585</v>
      </c>
      <c r="F57" s="71">
        <f t="shared" si="9"/>
        <v>68.10572687224669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94</v>
      </c>
      <c r="C58" s="120">
        <v>0.35</v>
      </c>
      <c r="D58" s="71">
        <v>31.03</v>
      </c>
      <c r="E58" s="120">
        <f t="shared" si="9"/>
        <v>0.7709251101321585</v>
      </c>
      <c r="F58" s="71">
        <f t="shared" si="9"/>
        <v>68.34801762114539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93</v>
      </c>
      <c r="C59" s="120">
        <v>0.33</v>
      </c>
      <c r="D59" s="71">
        <v>31.2</v>
      </c>
      <c r="E59" s="120">
        <f t="shared" si="9"/>
        <v>0.7268722466960352</v>
      </c>
      <c r="F59" s="71">
        <f t="shared" si="9"/>
        <v>68.72246696035242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0"/>
      <c r="D60" s="69"/>
      <c r="E60" s="11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3" t="s">
        <v>21</v>
      </c>
      <c r="D61" s="154"/>
      <c r="E61" s="153" t="s">
        <v>6</v>
      </c>
      <c r="F61" s="154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86</v>
      </c>
      <c r="C62" s="117">
        <v>0.05</v>
      </c>
      <c r="D62" s="75">
        <v>12.505</v>
      </c>
      <c r="E62" s="117">
        <f aca="true" t="shared" si="10" ref="E62:F64">C62*22.026</f>
        <v>1.1013</v>
      </c>
      <c r="F62" s="71">
        <f t="shared" si="10"/>
        <v>275.43513</v>
      </c>
      <c r="G62" s="47"/>
      <c r="H62" s="106"/>
      <c r="I62" s="106"/>
      <c r="J62" s="63"/>
      <c r="K62" s="47"/>
      <c r="L62" s="106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93</v>
      </c>
      <c r="C63" s="124">
        <v>0</v>
      </c>
      <c r="D63" s="75">
        <v>11.965</v>
      </c>
      <c r="E63" s="124">
        <f t="shared" si="10"/>
        <v>0</v>
      </c>
      <c r="F63" s="71">
        <f t="shared" si="10"/>
        <v>263.54109</v>
      </c>
      <c r="G63" s="47"/>
      <c r="H63" s="107"/>
      <c r="I63" s="107"/>
      <c r="J63" s="107"/>
      <c r="K63" s="108"/>
      <c r="L63" s="107"/>
      <c r="M63" s="107"/>
      <c r="N63" s="107"/>
      <c r="O63" s="107"/>
      <c r="P63" s="107"/>
      <c r="Q63" s="107"/>
      <c r="R63" s="107"/>
      <c r="S63" s="109"/>
      <c r="T63" s="109"/>
      <c r="U63" s="109"/>
      <c r="V63" s="109"/>
      <c r="W63" s="107"/>
      <c r="X63" s="47"/>
    </row>
    <row r="64" spans="2:24" ht="15">
      <c r="B64" s="24" t="s">
        <v>102</v>
      </c>
      <c r="C64" s="121">
        <v>0.02</v>
      </c>
      <c r="D64" s="75">
        <v>12.08</v>
      </c>
      <c r="E64" s="121">
        <f t="shared" si="10"/>
        <v>0.44052</v>
      </c>
      <c r="F64" s="71" t="s">
        <v>73</v>
      </c>
      <c r="G64" s="47"/>
      <c r="H64" s="110"/>
      <c r="I64" s="110"/>
      <c r="J64" s="110"/>
      <c r="K64" s="110"/>
      <c r="L64" s="110"/>
      <c r="M64" s="110"/>
      <c r="N64" s="110"/>
      <c r="O64" s="110"/>
      <c r="P64" s="110"/>
      <c r="Q64" s="107"/>
      <c r="R64" s="107"/>
      <c r="S64" s="111"/>
      <c r="T64" s="111"/>
      <c r="U64" s="111"/>
      <c r="V64" s="109"/>
      <c r="W64" s="107"/>
      <c r="X64" s="47"/>
    </row>
    <row r="65" spans="2:24" ht="15">
      <c r="B65" s="53"/>
      <c r="C65" s="136"/>
      <c r="D65" s="70"/>
      <c r="E65" s="117"/>
      <c r="F65" s="71"/>
      <c r="G65" s="47"/>
      <c r="H65" s="110"/>
      <c r="I65" s="110"/>
      <c r="J65" s="112"/>
      <c r="K65" s="110"/>
      <c r="L65" s="110"/>
      <c r="M65" s="110"/>
      <c r="N65" s="110"/>
      <c r="O65" s="110"/>
      <c r="P65" s="110"/>
      <c r="Q65" s="107"/>
      <c r="R65" s="107"/>
      <c r="S65" s="111"/>
      <c r="T65" s="111"/>
      <c r="U65" s="111"/>
      <c r="V65" s="109"/>
      <c r="W65" s="107"/>
      <c r="X65" s="47"/>
    </row>
    <row r="66" spans="2:25" ht="15.75" customHeight="1">
      <c r="B66" s="26" t="s">
        <v>22</v>
      </c>
      <c r="C66" s="153" t="s">
        <v>23</v>
      </c>
      <c r="D66" s="154"/>
      <c r="E66" s="153" t="s">
        <v>24</v>
      </c>
      <c r="F66" s="154"/>
      <c r="G66" s="112"/>
      <c r="H66" s="110"/>
      <c r="I66" s="110"/>
      <c r="J66" s="110"/>
      <c r="K66" s="112"/>
      <c r="L66" s="110"/>
      <c r="M66" s="110"/>
      <c r="N66" s="110"/>
      <c r="O66" s="110"/>
      <c r="P66" s="110"/>
      <c r="Q66" s="107"/>
      <c r="R66" s="107"/>
      <c r="S66" s="111"/>
      <c r="T66" s="111"/>
      <c r="U66" s="111"/>
      <c r="V66" s="109"/>
      <c r="W66" s="107"/>
      <c r="X66" s="47"/>
      <c r="Y66" s="34"/>
    </row>
    <row r="67" spans="2:25" s="6" customFormat="1" ht="15.75" customHeight="1">
      <c r="B67" s="24" t="s">
        <v>95</v>
      </c>
      <c r="C67" s="117">
        <v>0.015</v>
      </c>
      <c r="D67" s="75">
        <v>1.455</v>
      </c>
      <c r="E67" s="117">
        <f aca="true" t="shared" si="11" ref="E67:F69">C67/3.785</f>
        <v>0.003963011889035667</v>
      </c>
      <c r="F67" s="71">
        <f t="shared" si="11"/>
        <v>0.3844121532364597</v>
      </c>
      <c r="G67" s="110"/>
      <c r="H67" s="112"/>
      <c r="I67" s="112"/>
      <c r="J67" s="110"/>
      <c r="K67" s="110"/>
      <c r="L67" s="112"/>
      <c r="M67" s="110"/>
      <c r="N67" s="110"/>
      <c r="O67" s="110"/>
      <c r="P67" s="110"/>
      <c r="Q67" s="107"/>
      <c r="R67" s="107"/>
      <c r="S67" s="111"/>
      <c r="T67" s="111"/>
      <c r="U67" s="111"/>
      <c r="V67" s="109"/>
      <c r="W67" s="107"/>
      <c r="X67" s="47"/>
      <c r="Y67" s="33"/>
    </row>
    <row r="68" spans="2:25" s="6" customFormat="1" ht="16.5" customHeight="1">
      <c r="B68" s="24" t="s">
        <v>86</v>
      </c>
      <c r="C68" s="117">
        <v>0.011</v>
      </c>
      <c r="D68" s="75">
        <v>1.47</v>
      </c>
      <c r="E68" s="117">
        <f t="shared" si="11"/>
        <v>0.0029062087186261555</v>
      </c>
      <c r="F68" s="71">
        <f t="shared" si="11"/>
        <v>0.38837516512549536</v>
      </c>
      <c r="G68" s="110"/>
      <c r="H68" s="110"/>
      <c r="I68" s="110"/>
      <c r="J68" s="110"/>
      <c r="K68" s="110"/>
      <c r="L68" s="110"/>
      <c r="M68" s="112"/>
      <c r="N68" s="110"/>
      <c r="O68" s="110"/>
      <c r="P68" s="110"/>
      <c r="Q68" s="107"/>
      <c r="R68" s="107"/>
      <c r="S68" s="111"/>
      <c r="T68" s="111"/>
      <c r="U68" s="111"/>
      <c r="V68" s="113"/>
      <c r="W68" s="107"/>
      <c r="X68" s="47"/>
      <c r="Y68" s="33"/>
    </row>
    <row r="69" spans="2:25" s="6" customFormat="1" ht="16.5" customHeight="1">
      <c r="B69" s="24" t="s">
        <v>94</v>
      </c>
      <c r="C69" s="117">
        <v>0.007</v>
      </c>
      <c r="D69" s="75">
        <v>1.486</v>
      </c>
      <c r="E69" s="117">
        <f t="shared" si="11"/>
        <v>0.0018494055482166445</v>
      </c>
      <c r="F69" s="71">
        <f t="shared" si="11"/>
        <v>0.3926023778071334</v>
      </c>
      <c r="G69" s="110"/>
      <c r="H69" s="110"/>
      <c r="I69" s="110"/>
      <c r="J69" s="110"/>
      <c r="K69" s="110"/>
      <c r="L69" s="110"/>
      <c r="M69" s="110"/>
      <c r="N69" s="112"/>
      <c r="O69" s="110"/>
      <c r="P69" s="110"/>
      <c r="Q69" s="108"/>
      <c r="R69" s="107"/>
      <c r="S69" s="111"/>
      <c r="T69" s="111"/>
      <c r="U69" s="111"/>
      <c r="V69" s="113"/>
      <c r="W69" s="107"/>
      <c r="X69" s="47"/>
      <c r="Y69" s="33"/>
    </row>
    <row r="70" spans="2:25" ht="15.75">
      <c r="B70" s="24"/>
      <c r="C70" s="121"/>
      <c r="D70" s="72"/>
      <c r="E70" s="121"/>
      <c r="F70" s="5"/>
      <c r="G70" s="110"/>
      <c r="H70" s="110"/>
      <c r="I70" s="110"/>
      <c r="J70" s="110"/>
      <c r="K70" s="110"/>
      <c r="L70" s="110"/>
      <c r="M70" s="110"/>
      <c r="N70" s="110"/>
      <c r="O70" s="112"/>
      <c r="P70" s="110"/>
      <c r="Q70" s="107"/>
      <c r="R70" s="107"/>
      <c r="S70" s="114"/>
      <c r="T70" s="115"/>
      <c r="U70" s="111"/>
      <c r="V70" s="109"/>
      <c r="W70" s="116"/>
      <c r="X70" s="47"/>
      <c r="Y70" s="34"/>
    </row>
    <row r="71" spans="2:25" ht="15.75" customHeight="1">
      <c r="B71" s="26" t="s">
        <v>25</v>
      </c>
      <c r="C71" s="153" t="s">
        <v>26</v>
      </c>
      <c r="D71" s="154"/>
      <c r="E71" s="153" t="s">
        <v>27</v>
      </c>
      <c r="F71" s="154"/>
      <c r="G71" s="110"/>
      <c r="H71" s="110"/>
      <c r="I71" s="110"/>
      <c r="J71" s="110"/>
      <c r="K71" s="110"/>
      <c r="L71" s="110"/>
      <c r="M71" s="110"/>
      <c r="N71" s="110"/>
      <c r="O71" s="110"/>
      <c r="P71" s="112"/>
      <c r="Q71" s="107"/>
      <c r="R71" s="107"/>
      <c r="S71" s="107"/>
      <c r="T71" s="115"/>
      <c r="U71" s="111"/>
      <c r="V71" s="109"/>
      <c r="W71" s="107"/>
      <c r="X71" s="46"/>
      <c r="Y71" s="34"/>
    </row>
    <row r="72" spans="2:25" s="6" customFormat="1" ht="15">
      <c r="B72" s="24" t="s">
        <v>79</v>
      </c>
      <c r="C72" s="141">
        <v>0.0005</v>
      </c>
      <c r="D72" s="131">
        <v>0.78675</v>
      </c>
      <c r="E72" s="141">
        <f>C72/454*100</f>
        <v>0.00011013215859030836</v>
      </c>
      <c r="F72" s="77">
        <f>D72/454*1000</f>
        <v>1.7329295154185023</v>
      </c>
      <c r="G72" s="107"/>
      <c r="H72" s="107"/>
      <c r="I72" s="107"/>
      <c r="J72" s="107"/>
      <c r="K72" s="107"/>
      <c r="L72" s="107"/>
      <c r="M72" s="107"/>
      <c r="N72" s="107"/>
      <c r="O72" s="107"/>
      <c r="P72" s="108"/>
      <c r="Q72" s="107"/>
      <c r="R72" s="107"/>
      <c r="S72" s="107"/>
      <c r="T72" s="107"/>
      <c r="U72" s="111"/>
      <c r="V72" s="109"/>
      <c r="W72" s="109"/>
      <c r="X72" s="54"/>
      <c r="Y72" s="33"/>
    </row>
    <row r="73" spans="2:25" s="6" customFormat="1" ht="16.5" customHeight="1">
      <c r="B73" s="24" t="s">
        <v>95</v>
      </c>
      <c r="C73" s="141">
        <v>0.0025</v>
      </c>
      <c r="D73" s="131">
        <v>0.85</v>
      </c>
      <c r="E73" s="141">
        <f>C73/454*100</f>
        <v>0.0005506607929515419</v>
      </c>
      <c r="F73" s="77">
        <f>D73/454*1000</f>
        <v>1.8722466960352422</v>
      </c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8"/>
      <c r="R73" s="107"/>
      <c r="S73" s="107"/>
      <c r="T73" s="107"/>
      <c r="U73" s="111"/>
      <c r="V73" s="109"/>
      <c r="W73" s="109"/>
      <c r="X73" s="54"/>
      <c r="Y73" s="33"/>
    </row>
    <row r="74" spans="2:25" s="6" customFormat="1" ht="15.75">
      <c r="B74" s="24" t="s">
        <v>86</v>
      </c>
      <c r="C74" s="141">
        <v>0.00625</v>
      </c>
      <c r="D74" s="131">
        <v>0.87</v>
      </c>
      <c r="E74" s="141">
        <f>C74/454*100</f>
        <v>0.0013766519823788547</v>
      </c>
      <c r="F74" s="77">
        <f>D74/454*1000</f>
        <v>1.9162995594713657</v>
      </c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8"/>
      <c r="S74" s="107"/>
      <c r="T74" s="107"/>
      <c r="U74" s="111"/>
      <c r="V74" s="113"/>
      <c r="W74" s="107"/>
      <c r="X74" s="54"/>
      <c r="Y74" s="33"/>
    </row>
    <row r="75" spans="2:25" s="6" customFormat="1" ht="15.75" customHeight="1">
      <c r="B75" s="49"/>
      <c r="C75" s="124"/>
      <c r="D75" s="14"/>
      <c r="E75" s="137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60" t="s">
        <v>26</v>
      </c>
      <c r="D76" s="160"/>
      <c r="E76" s="153" t="s">
        <v>29</v>
      </c>
      <c r="F76" s="154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35">
        <v>0.0005</v>
      </c>
      <c r="D77" s="132">
        <v>0.1155</v>
      </c>
      <c r="E77" s="135">
        <f aca="true" t="shared" si="12" ref="E77:F79">C77/454*1000000</f>
        <v>1.1013215859030836</v>
      </c>
      <c r="F77" s="71">
        <f t="shared" si="12"/>
        <v>254.40528634361237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86</v>
      </c>
      <c r="C78" s="135">
        <v>0.0002</v>
      </c>
      <c r="D78" s="132" t="s">
        <v>73</v>
      </c>
      <c r="E78" s="135">
        <f t="shared" si="12"/>
        <v>0.4405286343612335</v>
      </c>
      <c r="F78" s="71" t="s">
        <v>73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91</v>
      </c>
      <c r="C79" s="135">
        <v>0.0002</v>
      </c>
      <c r="D79" s="132" t="s">
        <v>73</v>
      </c>
      <c r="E79" s="135">
        <f t="shared" si="12"/>
        <v>0.4405286343612335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2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30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40" t="s">
        <v>73</v>
      </c>
      <c r="E85" s="133">
        <v>1.1804</v>
      </c>
      <c r="F85" s="133">
        <v>0.009</v>
      </c>
      <c r="G85" s="133">
        <v>1.3509</v>
      </c>
      <c r="H85" s="133">
        <v>0.9991</v>
      </c>
      <c r="I85" s="133">
        <v>0.7798</v>
      </c>
      <c r="J85" s="133">
        <v>0.7513</v>
      </c>
      <c r="K85" s="133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4">
        <v>0.8472</v>
      </c>
      <c r="E86" s="134" t="s">
        <v>73</v>
      </c>
      <c r="F86" s="134">
        <v>0.0076</v>
      </c>
      <c r="G86" s="134">
        <v>1.1444</v>
      </c>
      <c r="H86" s="134">
        <v>0.8464</v>
      </c>
      <c r="I86" s="134">
        <v>0.6607</v>
      </c>
      <c r="J86" s="134">
        <v>0.6365</v>
      </c>
      <c r="K86" s="134">
        <v>0.1079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3">
        <v>110.94</v>
      </c>
      <c r="E87" s="133">
        <v>130.9536</v>
      </c>
      <c r="F87" s="133" t="s">
        <v>73</v>
      </c>
      <c r="G87" s="133">
        <v>149.8688</v>
      </c>
      <c r="H87" s="133">
        <v>110.8402</v>
      </c>
      <c r="I87" s="133">
        <v>86.5164</v>
      </c>
      <c r="J87" s="133">
        <v>83.3492</v>
      </c>
      <c r="K87" s="133">
        <v>14.1327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4">
        <v>0.7402</v>
      </c>
      <c r="E88" s="134">
        <v>0.8738</v>
      </c>
      <c r="F88" s="134">
        <v>0.0067</v>
      </c>
      <c r="G88" s="134" t="s">
        <v>73</v>
      </c>
      <c r="H88" s="134">
        <v>0.7396</v>
      </c>
      <c r="I88" s="134">
        <v>0.5773</v>
      </c>
      <c r="J88" s="134">
        <v>0.5561</v>
      </c>
      <c r="K88" s="134">
        <v>0.0943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3">
        <v>1.0009</v>
      </c>
      <c r="E89" s="133">
        <v>1.1815</v>
      </c>
      <c r="F89" s="133">
        <v>0.009</v>
      </c>
      <c r="G89" s="133">
        <v>1.3521</v>
      </c>
      <c r="H89" s="133" t="s">
        <v>73</v>
      </c>
      <c r="I89" s="133">
        <v>0.7806</v>
      </c>
      <c r="J89" s="133">
        <v>0.752</v>
      </c>
      <c r="K89" s="133">
        <v>0.1275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4">
        <v>1.2823</v>
      </c>
      <c r="E90" s="134">
        <v>1.5136</v>
      </c>
      <c r="F90" s="134">
        <v>0.0116</v>
      </c>
      <c r="G90" s="134">
        <v>1.7323</v>
      </c>
      <c r="H90" s="134">
        <v>1.2811</v>
      </c>
      <c r="I90" s="134" t="s">
        <v>73</v>
      </c>
      <c r="J90" s="134">
        <v>0.9634</v>
      </c>
      <c r="K90" s="134">
        <v>0.1634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3">
        <v>1.331</v>
      </c>
      <c r="E91" s="133">
        <v>1.5711</v>
      </c>
      <c r="F91" s="133">
        <v>0.012</v>
      </c>
      <c r="G91" s="133">
        <v>1.7981</v>
      </c>
      <c r="H91" s="133">
        <v>1.3298</v>
      </c>
      <c r="I91" s="133">
        <v>1.038</v>
      </c>
      <c r="J91" s="133" t="s">
        <v>73</v>
      </c>
      <c r="K91" s="133">
        <v>0.1696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4">
        <v>7.8499</v>
      </c>
      <c r="E92" s="134">
        <v>9.266</v>
      </c>
      <c r="F92" s="134">
        <v>0.0708</v>
      </c>
      <c r="G92" s="134">
        <v>10.6044</v>
      </c>
      <c r="H92" s="134">
        <v>7.8428</v>
      </c>
      <c r="I92" s="134">
        <v>6.1217</v>
      </c>
      <c r="J92" s="134">
        <v>5.8976</v>
      </c>
      <c r="K92" s="134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5"/>
      <c r="H93" s="125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6"/>
      <c r="H94" s="126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2"/>
      <c r="G95" s="127"/>
      <c r="H95" s="127"/>
      <c r="I95" s="92"/>
      <c r="J95" s="92"/>
      <c r="K95" s="93"/>
      <c r="L95" s="93"/>
      <c r="M95" s="94"/>
      <c r="N95" s="94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5"/>
      <c r="G96" s="128"/>
      <c r="H96" s="96"/>
      <c r="I96" s="92"/>
      <c r="J96" s="92"/>
      <c r="K96" s="97"/>
      <c r="L96" s="97"/>
      <c r="M96" s="98"/>
      <c r="N96" s="99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5"/>
      <c r="G97" s="128"/>
      <c r="H97" s="96"/>
      <c r="I97" s="92"/>
      <c r="J97" s="92"/>
      <c r="K97" s="97"/>
      <c r="L97" s="97"/>
      <c r="M97" s="98"/>
      <c r="N97" s="99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100"/>
      <c r="G98" s="127"/>
      <c r="H98" s="127"/>
      <c r="I98" s="92"/>
      <c r="J98" s="92"/>
      <c r="K98" s="97"/>
      <c r="L98" s="97"/>
      <c r="M98" s="101"/>
      <c r="N98" s="102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2"/>
      <c r="G99" s="127"/>
      <c r="H99" s="127"/>
      <c r="I99" s="92"/>
      <c r="J99" s="92"/>
      <c r="K99" s="97"/>
      <c r="L99" s="101"/>
      <c r="M99" s="102"/>
      <c r="N99" s="101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2"/>
      <c r="G100" s="127"/>
      <c r="H100" s="127"/>
      <c r="I100" s="92"/>
      <c r="J100" s="92"/>
      <c r="K100" s="97"/>
      <c r="L100" s="102"/>
      <c r="M100" s="102"/>
      <c r="N100" s="102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3"/>
      <c r="G101" s="129"/>
      <c r="H101" s="129"/>
      <c r="I101" s="103"/>
      <c r="J101" s="97"/>
      <c r="K101" s="97"/>
      <c r="L101" s="102"/>
      <c r="M101" s="102"/>
      <c r="N101" s="102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3"/>
      <c r="G102" s="129"/>
      <c r="H102" s="129"/>
      <c r="I102" s="103"/>
      <c r="J102" s="97"/>
      <c r="K102" s="104"/>
      <c r="L102" s="102"/>
      <c r="M102" s="101"/>
      <c r="N102" s="102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5"/>
      <c r="H103" s="125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5"/>
      <c r="H104" s="125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5"/>
      <c r="H105" s="125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5"/>
      <c r="H106" s="125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5"/>
      <c r="H107" s="125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5"/>
      <c r="H108" s="125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5"/>
      <c r="H109" s="125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5"/>
      <c r="H110" s="125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5"/>
      <c r="H111" s="125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5"/>
      <c r="H112" s="125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5"/>
      <c r="H113" s="125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7" t="s">
        <v>55</v>
      </c>
      <c r="C114" s="157"/>
      <c r="D114" s="157"/>
      <c r="E114" s="157"/>
      <c r="F114" s="157"/>
      <c r="G114" s="125"/>
      <c r="H114" s="125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3" t="s">
        <v>56</v>
      </c>
      <c r="C115" s="143"/>
      <c r="D115" s="143"/>
      <c r="E115" s="143"/>
      <c r="F115" s="143"/>
      <c r="G115" s="125"/>
      <c r="H115" s="125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3" t="s">
        <v>57</v>
      </c>
      <c r="C116" s="143"/>
      <c r="D116" s="143"/>
      <c r="E116" s="143"/>
      <c r="F116" s="143"/>
      <c r="G116" s="125"/>
      <c r="H116" s="125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3" t="s">
        <v>58</v>
      </c>
      <c r="C117" s="143"/>
      <c r="D117" s="143"/>
      <c r="E117" s="143"/>
      <c r="F117" s="143"/>
      <c r="G117" s="125"/>
      <c r="H117" s="125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3" t="s">
        <v>59</v>
      </c>
      <c r="C118" s="143"/>
      <c r="D118" s="143"/>
      <c r="E118" s="143"/>
      <c r="F118" s="143"/>
      <c r="G118" s="125"/>
      <c r="H118" s="125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3" t="s">
        <v>60</v>
      </c>
      <c r="C119" s="143"/>
      <c r="D119" s="143"/>
      <c r="E119" s="143"/>
      <c r="F119" s="143"/>
      <c r="G119" s="125"/>
      <c r="H119" s="125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3" t="s">
        <v>61</v>
      </c>
      <c r="C120" s="143"/>
      <c r="D120" s="143"/>
      <c r="E120" s="143"/>
      <c r="F120" s="143"/>
      <c r="G120" s="125"/>
      <c r="H120" s="125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9" t="s">
        <v>62</v>
      </c>
      <c r="C121" s="159"/>
      <c r="D121" s="159"/>
      <c r="E121" s="159"/>
      <c r="F121" s="159"/>
      <c r="G121" s="125"/>
      <c r="H121" s="125"/>
    </row>
    <row r="122" spans="7:8" ht="15">
      <c r="G122" s="125"/>
      <c r="H122" s="125"/>
    </row>
    <row r="123" spans="2:8" ht="15.75">
      <c r="B123" s="32" t="s">
        <v>63</v>
      </c>
      <c r="C123" s="150"/>
      <c r="D123" s="152"/>
      <c r="E123" s="152"/>
      <c r="F123" s="151"/>
      <c r="G123" s="125"/>
      <c r="H123" s="125"/>
    </row>
    <row r="124" spans="2:8" ht="30.75" customHeight="1">
      <c r="B124" s="32" t="s">
        <v>64</v>
      </c>
      <c r="C124" s="150" t="s">
        <v>65</v>
      </c>
      <c r="D124" s="151"/>
      <c r="E124" s="150" t="s">
        <v>66</v>
      </c>
      <c r="F124" s="151"/>
      <c r="G124" s="125"/>
      <c r="H124" s="125"/>
    </row>
    <row r="125" spans="2:8" ht="30.75" customHeight="1">
      <c r="B125" s="32" t="s">
        <v>67</v>
      </c>
      <c r="C125" s="150" t="s">
        <v>68</v>
      </c>
      <c r="D125" s="151"/>
      <c r="E125" s="150" t="s">
        <v>69</v>
      </c>
      <c r="F125" s="151"/>
      <c r="G125" s="125"/>
      <c r="H125" s="125"/>
    </row>
    <row r="126" spans="2:8" ht="15" customHeight="1">
      <c r="B126" s="144" t="s">
        <v>70</v>
      </c>
      <c r="C126" s="146" t="s">
        <v>71</v>
      </c>
      <c r="D126" s="147"/>
      <c r="E126" s="146" t="s">
        <v>72</v>
      </c>
      <c r="F126" s="147"/>
      <c r="G126" s="125"/>
      <c r="H126" s="125"/>
    </row>
    <row r="127" spans="2:8" ht="15" customHeight="1">
      <c r="B127" s="145"/>
      <c r="C127" s="148"/>
      <c r="D127" s="149"/>
      <c r="E127" s="148"/>
      <c r="F127" s="149"/>
      <c r="G127" s="125"/>
      <c r="H127" s="125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2018-05-18T04:34:16Z</dcterms:modified>
  <cp:category/>
  <cp:version/>
  <cp:contentType/>
  <cp:contentStatus/>
</cp:coreProperties>
</file>