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<sst xmlns="http://schemas.openxmlformats.org/spreadsheetml/2006/main" count="170" uniqueCount="103">
  <si>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</si>
  <si>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</si>
  <si>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</si>
  <si>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</si>
  <si>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</si>
  <si>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</si>
  <si>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</si>
  <si>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</si>
  <si>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</si>
  <si>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</si>
  <si>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</si>
  <si>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</si>
  <si>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</si>
  <si>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</si>
  <si>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</si>
  <si>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</si>
  <si>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</si>
  <si>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</si>
  <si>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</si>
  <si>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</si>
  <si>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</si>
  <si>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</si>
  <si>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</si>
  <si>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</si>
  <si>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</si>
  <si>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</si>
  <si>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</si>
  <si>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</si>
  <si>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</si>
  <si>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</si>
  <si>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</si>
  <si>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</si>
  <si>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</si>
  <si>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</si>
  <si>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</si>
  <si>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</si>
  <si>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</si>
  <si>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</si>
  <si>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</si>
  <si>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</si>
  <si>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</si>
  <si>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</si>
  <si>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</si>
  <si>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</si>
  <si>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</si>
  <si>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</si>
  <si>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</si>
  <si>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</si>
  <si>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</si>
  <si>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</si>
  <si>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</si>
  <si>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</si>
  <si>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</si>
  <si>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</si>
  <si>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</si>
  <si>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</si>
  <si>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</si>
  <si>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</si>
  <si>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</si>
  <si>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</si>
  <si>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</si>
  <si>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</si>
  <si>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</si>
  <si>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</si>
  <si>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</si>
  <si>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</si>
  <si>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</si>
  <si>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</si>
  <si>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</si>
  <si>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</si>
  <si>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</si>
  <si>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</si>
  <si>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</si>
  <si>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</si>
  <si>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</si>
  <si>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</si>
  <si>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</si>
  <si>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</si>
  <si>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</si>
  <si>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</si>
  <si>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</si>
  <si>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</si>
  <si>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</si>
  <si>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</si>
  <si>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</si>
  <si>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</si>
  <si>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</si>
  <si>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</si>
  <si>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</si>
  <si>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</si>
  <si>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</si>
  <si>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</si>
  <si>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</si>
  <si>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</si>
  <si>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</si>
  <si>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</si>
  <si>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</si>
  <si>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</si>
  <si>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</si>
  <si>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</si>
  <si>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16 жовтня 2019 року</t>
  </si>
  <si>
    <t>TOCOM - Травень'20 (¥/МT)</t>
  </si>
  <si>
    <t>TOCOM - Квітень '20 (¥/МT)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</si>
</sst>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0">
      <selection activeCell="J49" sqref="J4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100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83</v>
      </c>
      <c r="C7" s="113">
        <v>0.014</v>
      </c>
      <c r="D7" s="14">
        <v>3.916</v>
      </c>
      <c r="E7" s="113">
        <f>C7*39.3683</f>
        <v>0.5511562</v>
      </c>
      <c r="F7" s="13">
        <f aca="true" t="shared" si="0" ref="E7:F9">D7*39.3683</f>
        <v>154.1662628</v>
      </c>
    </row>
    <row r="8" spans="2:6" s="6" customFormat="1" ht="15">
      <c r="B8" s="24" t="s">
        <v>80</v>
      </c>
      <c r="C8" s="113">
        <v>0.006</v>
      </c>
      <c r="D8" s="14">
        <v>4.04</v>
      </c>
      <c r="E8" s="113">
        <f t="shared" si="0"/>
        <v>0.2362098</v>
      </c>
      <c r="F8" s="13">
        <f t="shared" si="0"/>
        <v>159.047932</v>
      </c>
    </row>
    <row r="9" spans="2:17" s="6" customFormat="1" ht="15">
      <c r="B9" s="24" t="s">
        <v>94</v>
      </c>
      <c r="C9" s="113">
        <v>0.006</v>
      </c>
      <c r="D9" s="14">
        <v>4.094</v>
      </c>
      <c r="E9" s="113">
        <f t="shared" si="0"/>
        <v>0.2362098</v>
      </c>
      <c r="F9" s="13">
        <f t="shared" si="0"/>
        <v>161.1738202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0">
        <v>0</v>
      </c>
      <c r="D12" s="13">
        <v>164</v>
      </c>
      <c r="E12" s="130">
        <f>C12/$D$86</f>
        <v>0</v>
      </c>
      <c r="F12" s="71">
        <f aca="true" t="shared" si="1" ref="E12:F14">D12/$D$86</f>
        <v>182.4046268490713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28">
        <v>0.29</v>
      </c>
      <c r="D13" s="13">
        <v>169.5</v>
      </c>
      <c r="E13" s="128">
        <f t="shared" si="1"/>
        <v>0.3225447669892114</v>
      </c>
      <c r="F13" s="71">
        <f t="shared" si="1"/>
        <v>188.52185518852184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0">
        <v>0</v>
      </c>
      <c r="D14" s="13">
        <v>173.25</v>
      </c>
      <c r="E14" s="130">
        <f t="shared" si="1"/>
        <v>0</v>
      </c>
      <c r="F14" s="71">
        <f t="shared" si="1"/>
        <v>192.6926926926927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27">
        <v>0</v>
      </c>
      <c r="D17" s="87" t="s">
        <v>72</v>
      </c>
      <c r="E17" s="130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95</v>
      </c>
      <c r="C18" s="160">
        <v>180</v>
      </c>
      <c r="D18" s="87">
        <v>24420</v>
      </c>
      <c r="E18" s="128">
        <f>C18/$D$87</f>
        <v>1.6551724137931034</v>
      </c>
      <c r="F18" s="71">
        <f>D18/$D$87</f>
        <v>224.55172413793105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60">
        <v>210</v>
      </c>
      <c r="D19" s="87">
        <v>24440</v>
      </c>
      <c r="E19" s="128">
        <f>C19/$D$87</f>
        <v>1.9310344827586208</v>
      </c>
      <c r="F19" s="71">
        <f>D19/$D$87</f>
        <v>224.73563218390805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5">
        <v>0.062</v>
      </c>
      <c r="D22" s="14">
        <v>5.12</v>
      </c>
      <c r="E22" s="115">
        <f aca="true" t="shared" si="2" ref="E22:F24">C22*36.7437</f>
        <v>2.2781094</v>
      </c>
      <c r="F22" s="13">
        <f t="shared" si="2"/>
        <v>188.12774399999998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5">
        <v>0.05</v>
      </c>
      <c r="D23" s="14">
        <v>5.19</v>
      </c>
      <c r="E23" s="115">
        <f t="shared" si="2"/>
        <v>1.8371849999999998</v>
      </c>
      <c r="F23" s="13">
        <f t="shared" si="2"/>
        <v>190.699803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94</v>
      </c>
      <c r="C24" s="115">
        <v>0.046</v>
      </c>
      <c r="D24" s="75">
        <v>5.232</v>
      </c>
      <c r="E24" s="115">
        <f t="shared" si="2"/>
        <v>1.6902101999999999</v>
      </c>
      <c r="F24" s="13">
        <f t="shared" si="2"/>
        <v>192.2430384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91</v>
      </c>
      <c r="C27" s="114">
        <v>1.12</v>
      </c>
      <c r="D27" s="71">
        <v>180.25</v>
      </c>
      <c r="E27" s="114">
        <f>C27/$D$86</f>
        <v>1.2456901345790237</v>
      </c>
      <c r="F27" s="71">
        <f>D27/$D$86</f>
        <v>200.4782560338116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4">
        <v>0.83</v>
      </c>
      <c r="D28" s="13">
        <v>183</v>
      </c>
      <c r="E28" s="114">
        <f aca="true" t="shared" si="3" ref="E27:F29">C28/$D$86</f>
        <v>0.923145367589812</v>
      </c>
      <c r="F28" s="71">
        <f t="shared" si="3"/>
        <v>203.53687020353686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4">
        <v>0.82</v>
      </c>
      <c r="D29" s="13">
        <v>184.75</v>
      </c>
      <c r="E29" s="114">
        <f>C29/$D$86</f>
        <v>0.9120231342453564</v>
      </c>
      <c r="F29" s="71">
        <f t="shared" si="3"/>
        <v>205.48326103881658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8">
        <v>0.33</v>
      </c>
      <c r="D32" s="13">
        <v>382.5</v>
      </c>
      <c r="E32" s="128">
        <f>C32/$D$86</f>
        <v>0.3670337003670337</v>
      </c>
      <c r="F32" s="71">
        <f aca="true" t="shared" si="4" ref="E32:F34">D32/$D$86</f>
        <v>425.42542542542543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28">
        <v>0.39</v>
      </c>
      <c r="D33" s="13">
        <v>383.25</v>
      </c>
      <c r="E33" s="128">
        <f t="shared" si="4"/>
        <v>0.4337671004337671</v>
      </c>
      <c r="F33" s="71">
        <f>D33/$D$86</f>
        <v>426.2595929262596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28">
        <v>0.26</v>
      </c>
      <c r="D34" s="66">
        <v>381.5</v>
      </c>
      <c r="E34" s="128">
        <f t="shared" si="4"/>
        <v>0.28917806695584475</v>
      </c>
      <c r="F34" s="71">
        <f t="shared" si="4"/>
        <v>424.31320209097987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5">
        <v>0.06</v>
      </c>
      <c r="D37" s="75">
        <v>3.014</v>
      </c>
      <c r="E37" s="115">
        <f aca="true" t="shared" si="5" ref="E37:F39">C37*58.0164</f>
        <v>3.480984</v>
      </c>
      <c r="F37" s="71">
        <f t="shared" si="5"/>
        <v>174.86142959999998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5">
        <v>0.034</v>
      </c>
      <c r="D38" s="75">
        <v>2.974</v>
      </c>
      <c r="E38" s="115">
        <f t="shared" si="5"/>
        <v>1.9725576</v>
      </c>
      <c r="F38" s="71">
        <f t="shared" si="5"/>
        <v>172.5407736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5">
        <v>0.02</v>
      </c>
      <c r="D39" s="75">
        <v>3.02</v>
      </c>
      <c r="E39" s="115">
        <f t="shared" si="5"/>
        <v>1.160328</v>
      </c>
      <c r="F39" s="71">
        <f t="shared" si="5"/>
        <v>175.209528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3">
        <v>0.06</v>
      </c>
      <c r="D42" s="75">
        <v>9.28</v>
      </c>
      <c r="E42" s="113">
        <f>C42*36.7437</f>
        <v>2.2046219999999996</v>
      </c>
      <c r="F42" s="71">
        <f aca="true" t="shared" si="6" ref="E42:F44">D42*36.7437</f>
        <v>340.98153599999995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0.062</v>
      </c>
      <c r="D43" s="75">
        <v>9.41</v>
      </c>
      <c r="E43" s="113">
        <f t="shared" si="6"/>
        <v>2.2781094</v>
      </c>
      <c r="F43" s="71">
        <f t="shared" si="6"/>
        <v>345.758217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3">
        <v>0.046</v>
      </c>
      <c r="D44" s="75">
        <v>9.55</v>
      </c>
      <c r="E44" s="113">
        <f t="shared" si="6"/>
        <v>1.6902101999999999</v>
      </c>
      <c r="F44" s="71">
        <f t="shared" si="6"/>
        <v>350.902335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97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102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83</v>
      </c>
      <c r="C52" s="113">
        <v>3</v>
      </c>
      <c r="D52" s="76">
        <v>305</v>
      </c>
      <c r="E52" s="113">
        <f>C52*1.1023</f>
        <v>3.3069</v>
      </c>
      <c r="F52" s="76">
        <f aca="true" t="shared" si="7" ref="E52:F54">D52*1.1023</f>
        <v>336.2015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3">
        <v>3</v>
      </c>
      <c r="D53" s="76">
        <v>307.3</v>
      </c>
      <c r="E53" s="113">
        <f t="shared" si="7"/>
        <v>3.3069</v>
      </c>
      <c r="F53" s="76">
        <f t="shared" si="7"/>
        <v>338.73679000000004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80</v>
      </c>
      <c r="C54" s="113">
        <v>2.7</v>
      </c>
      <c r="D54" s="76">
        <v>311.3</v>
      </c>
      <c r="E54" s="113">
        <f>C54*1.1023</f>
        <v>2.9762100000000005</v>
      </c>
      <c r="F54" s="76">
        <f t="shared" si="7"/>
        <v>343.14599000000004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14">
        <v>0.01</v>
      </c>
      <c r="D57" s="71">
        <v>30.54</v>
      </c>
      <c r="E57" s="114">
        <f>C57/454*1000</f>
        <v>0.022026431718061675</v>
      </c>
      <c r="F57" s="71">
        <f aca="true" t="shared" si="8" ref="E57:F59">D57/454*1000</f>
        <v>67.26872246696036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4">
        <v>0.02</v>
      </c>
      <c r="D58" s="71">
        <v>30.69</v>
      </c>
      <c r="E58" s="114">
        <f t="shared" si="8"/>
        <v>0.04405286343612335</v>
      </c>
      <c r="F58" s="71">
        <f t="shared" si="8"/>
        <v>67.59911894273128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80</v>
      </c>
      <c r="C59" s="114">
        <v>0.03</v>
      </c>
      <c r="D59" s="71">
        <v>30.94</v>
      </c>
      <c r="E59" s="114">
        <f t="shared" si="8"/>
        <v>0.06607929515418502</v>
      </c>
      <c r="F59" s="71">
        <f t="shared" si="8"/>
        <v>68.14977973568283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5">
        <v>0.095</v>
      </c>
      <c r="D62" s="75">
        <v>11.985</v>
      </c>
      <c r="E62" s="115">
        <f aca="true" t="shared" si="9" ref="E62:F64">C62*22.026</f>
        <v>2.09247</v>
      </c>
      <c r="F62" s="71">
        <f t="shared" si="9"/>
        <v>263.98161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5">
        <v>0.09</v>
      </c>
      <c r="D63" s="75">
        <v>12.26</v>
      </c>
      <c r="E63" s="115">
        <f t="shared" si="9"/>
        <v>1.98234</v>
      </c>
      <c r="F63" s="71">
        <f t="shared" si="9"/>
        <v>270.03875999999997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80</v>
      </c>
      <c r="C64" s="115">
        <v>0.09</v>
      </c>
      <c r="D64" s="75">
        <v>12.385</v>
      </c>
      <c r="E64" s="115">
        <f t="shared" si="9"/>
        <v>1.98234</v>
      </c>
      <c r="F64" s="71">
        <f t="shared" si="9"/>
        <v>272.79201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84</v>
      </c>
      <c r="C67" s="113">
        <v>0.009</v>
      </c>
      <c r="D67" s="75">
        <v>1.421</v>
      </c>
      <c r="E67" s="113">
        <f aca="true" t="shared" si="10" ref="E67:F69">C67/3.785</f>
        <v>0.0023778071334214</v>
      </c>
      <c r="F67" s="71">
        <f t="shared" si="10"/>
        <v>0.37542932628797887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93</v>
      </c>
      <c r="C68" s="113">
        <v>0.018</v>
      </c>
      <c r="D68" s="75">
        <v>1.394</v>
      </c>
      <c r="E68" s="113">
        <f t="shared" si="10"/>
        <v>0.0047556142668428</v>
      </c>
      <c r="F68" s="71">
        <f t="shared" si="10"/>
        <v>0.36829590488771463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99</v>
      </c>
      <c r="C69" s="113">
        <v>0.018</v>
      </c>
      <c r="D69" s="75">
        <v>1.39</v>
      </c>
      <c r="E69" s="113">
        <f t="shared" si="10"/>
        <v>0.0047556142668428</v>
      </c>
      <c r="F69" s="71">
        <f t="shared" si="10"/>
        <v>0.3672391017173051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79</v>
      </c>
      <c r="C72" s="138">
        <v>0</v>
      </c>
      <c r="D72" s="123">
        <v>1.095</v>
      </c>
      <c r="E72" s="138">
        <f>C72/454*100</f>
        <v>0</v>
      </c>
      <c r="F72" s="77">
        <f>D72/454*1000</f>
        <v>2.4118942731277535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84</v>
      </c>
      <c r="C73" s="136">
        <v>0.00225</v>
      </c>
      <c r="D73" s="123">
        <v>1.148</v>
      </c>
      <c r="E73" s="136">
        <f>C73/454*100</f>
        <v>0.0004955947136563876</v>
      </c>
      <c r="F73" s="77">
        <f>D73/454*1000</f>
        <v>2.52863436123348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93</v>
      </c>
      <c r="C74" s="136">
        <v>0.00475</v>
      </c>
      <c r="D74" s="123">
        <v>1.1625</v>
      </c>
      <c r="E74" s="136">
        <f>C74/454*100</f>
        <v>0.0010462555066079295</v>
      </c>
      <c r="F74" s="77">
        <f>D74/454*1000</f>
        <v>2.5605726872246697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2">
        <v>0.0024</v>
      </c>
      <c r="D77" s="124">
        <v>0.1234</v>
      </c>
      <c r="E77" s="132">
        <f>C77/454*1000000</f>
        <v>5.286343612334802</v>
      </c>
      <c r="F77" s="71">
        <f>D77/454*1000000</f>
        <v>271.80616740088107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2">
        <v>0.0025</v>
      </c>
      <c r="D78" s="124" t="s">
        <v>72</v>
      </c>
      <c r="E78" s="132">
        <f>C78/454*1000000</f>
        <v>5.506607929515419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2">
        <v>0.0024</v>
      </c>
      <c r="D79" s="124" t="s">
        <v>72</v>
      </c>
      <c r="E79" s="132">
        <f>C79/454*1000000</f>
        <v>5.286343612334802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1.1122</v>
      </c>
      <c r="F85" s="135">
        <v>0.0092</v>
      </c>
      <c r="G85" s="135">
        <v>1.2866</v>
      </c>
      <c r="H85" s="135">
        <v>1.0105</v>
      </c>
      <c r="I85" s="135">
        <v>0.7593</v>
      </c>
      <c r="J85" s="135">
        <v>0.6829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0.8991</v>
      </c>
      <c r="E86" s="135" t="s">
        <v>72</v>
      </c>
      <c r="F86" s="135">
        <v>0.0083</v>
      </c>
      <c r="G86" s="135">
        <v>1.1568</v>
      </c>
      <c r="H86" s="135">
        <v>0.9086</v>
      </c>
      <c r="I86" s="135">
        <v>0.6827</v>
      </c>
      <c r="J86" s="135">
        <v>0.614</v>
      </c>
      <c r="K86" s="135">
        <v>0.1146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108.75</v>
      </c>
      <c r="E87" s="135">
        <v>120.9518</v>
      </c>
      <c r="F87" s="135" t="s">
        <v>72</v>
      </c>
      <c r="G87" s="135">
        <v>139.9178</v>
      </c>
      <c r="H87" s="135">
        <v>109.8929</v>
      </c>
      <c r="I87" s="135">
        <v>82.574</v>
      </c>
      <c r="J87" s="135">
        <v>74.2654</v>
      </c>
      <c r="K87" s="135">
        <v>13.8636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0.7772</v>
      </c>
      <c r="E88" s="135">
        <v>0.8644</v>
      </c>
      <c r="F88" s="135">
        <v>0.0071</v>
      </c>
      <c r="G88" s="135" t="s">
        <v>72</v>
      </c>
      <c r="H88" s="135">
        <v>0.7854</v>
      </c>
      <c r="I88" s="135">
        <v>0.5902</v>
      </c>
      <c r="J88" s="135">
        <v>0.5308</v>
      </c>
      <c r="K88" s="135">
        <v>0.0991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0.9896</v>
      </c>
      <c r="E89" s="135">
        <v>1.1006</v>
      </c>
      <c r="F89" s="135">
        <v>0.0091</v>
      </c>
      <c r="G89" s="135">
        <v>1.2732</v>
      </c>
      <c r="H89" s="135" t="s">
        <v>72</v>
      </c>
      <c r="I89" s="135">
        <v>0.7514</v>
      </c>
      <c r="J89" s="135">
        <v>0.6758</v>
      </c>
      <c r="K89" s="135">
        <v>0.1262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1.317</v>
      </c>
      <c r="E90" s="135">
        <v>1.4648</v>
      </c>
      <c r="F90" s="135">
        <v>0.0121</v>
      </c>
      <c r="G90" s="135">
        <v>1.6945</v>
      </c>
      <c r="H90" s="135">
        <v>1.3308</v>
      </c>
      <c r="I90" s="135" t="s">
        <v>72</v>
      </c>
      <c r="J90" s="135">
        <v>0.8994</v>
      </c>
      <c r="K90" s="135">
        <v>0.1679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1.4643</v>
      </c>
      <c r="E91" s="135">
        <v>1.6286</v>
      </c>
      <c r="F91" s="135">
        <v>0.0135</v>
      </c>
      <c r="G91" s="135">
        <v>1.884</v>
      </c>
      <c r="H91" s="135">
        <v>1.4797</v>
      </c>
      <c r="I91" s="135">
        <v>1.1119</v>
      </c>
      <c r="J91" s="135" t="s">
        <v>72</v>
      </c>
      <c r="K91" s="135">
        <v>0.1867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7.8443</v>
      </c>
      <c r="E92" s="135">
        <v>8.7244</v>
      </c>
      <c r="F92" s="135">
        <v>0.0721</v>
      </c>
      <c r="G92" s="135">
        <v>10.0925</v>
      </c>
      <c r="H92" s="135">
        <v>7.9267</v>
      </c>
      <c r="I92" s="135">
        <v>5.9562</v>
      </c>
      <c r="J92" s="135">
        <v>5.3569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0.8991188635137565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6"/>
      <c r="D123" s="148"/>
      <c r="E123" s="148"/>
      <c r="F123" s="147"/>
      <c r="G123" s="117"/>
      <c r="H123" s="117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7"/>
      <c r="H124" s="117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7"/>
      <c r="H125" s="117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7"/>
      <c r="H126" s="117"/>
    </row>
    <row r="127" spans="2:8" ht="15" customHeight="1">
      <c r="B127" s="141"/>
      <c r="C127" s="144"/>
      <c r="D127" s="145"/>
      <c r="E127" s="144"/>
      <c r="F127" s="145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2019-10-17T11:53:51Z</dcterms:modified>
  <cp:category/>
  <cp:version/>
  <cp:contentType/>
  <cp:contentStatus/>
</cp:coreProperties>
</file>