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<sst xmlns="http://schemas.openxmlformats.org/spreadsheetml/2006/main" count="148" uniqueCount="109">
  <si>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</si>
  <si>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</si>
  <si>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</si>
  <si>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</si>
  <si>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</si>
  <si>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</si>
  <si>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</si>
  <si>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</si>
  <si>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</si>
  <si>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</si>
  <si>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</si>
  <si>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</si>
  <si>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</si>
  <si>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</si>
  <si>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</si>
  <si>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</si>
  <si>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</si>
  <si>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</si>
  <si>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</si>
  <si>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</si>
  <si>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</si>
  <si>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</si>
  <si>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</si>
  <si>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</si>
  <si>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</si>
  <si>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</si>
  <si>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</si>
  <si>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</si>
  <si>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</si>
  <si>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</si>
  <si>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</si>
  <si>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</si>
  <si>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</si>
  <si>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</si>
  <si>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</si>
  <si>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</si>
  <si>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</si>
  <si>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</si>
  <si>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</si>
  <si>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</si>
  <si>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</si>
  <si>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</si>
  <si>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</si>
  <si>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</si>
  <si>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</si>
  <si>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</si>
  <si>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</si>
  <si>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</si>
  <si>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</si>
  <si>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</si>
  <si>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</si>
  <si>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</si>
  <si>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</si>
  <si>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</si>
  <si>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</si>
  <si>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</si>
  <si>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</si>
  <si>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</si>
  <si>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</si>
  <si>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</si>
  <si>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</si>
  <si>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</si>
  <si>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</si>
  <si>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</si>
  <si>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</si>
  <si>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</si>
  <si>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</si>
  <si>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</si>
  <si>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</si>
  <si>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</si>
  <si>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</si>
  <si>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</si>
  <si>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</si>
  <si>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</si>
  <si>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</si>
  <si>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</si>
  <si>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</si>
  <si>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</si>
  <si>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</si>
  <si>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</si>
  <si>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</si>
  <si>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</si>
  <si>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</si>
  <si>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</si>
  <si>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</si>
  <si>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</si>
  <si>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</si>
  <si>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</si>
  <si>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</si>
  <si>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NYBOT - Березень '15</t>
  </si>
  <si>
    <t>Лондон - Березень '15 (ф.ст./МТ)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</si>
  <si>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</si>
  <si>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</si>
  <si>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</si>
  <si>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</si>
  <si>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</si>
  <si>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</si>
  <si>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</si>
  <si>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</si>
  <si>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</si>
  <si>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</si>
  <si>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</si>
  <si>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</si>
  <si>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</si>
  <si>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</si>
  <si>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</si>
  <si>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CBOT -Березень'15</t>
  </si>
  <si>
    <t>CBOT - Березень'14</t>
  </si>
  <si>
    <t>15 Жовтня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</si>
</sst>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81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8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6" t="s">
        <v>108</v>
      </c>
      <c r="D4" s="147"/>
      <c r="E4" s="147"/>
      <c r="F4" s="148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4" t="s">
        <v>5</v>
      </c>
      <c r="D6" s="145"/>
      <c r="E6" s="143" t="s">
        <v>6</v>
      </c>
      <c r="F6" s="143"/>
      <c r="G6" s="29"/>
      <c r="I6"/>
    </row>
    <row r="7" spans="2:8" s="6" customFormat="1" ht="15">
      <c r="B7" s="90" t="s">
        <v>96</v>
      </c>
      <c r="C7" s="126">
        <v>0.046</v>
      </c>
      <c r="D7" s="7">
        <v>3.522</v>
      </c>
      <c r="E7" s="126">
        <f aca="true" t="shared" si="0" ref="E7:F9">C7*39.3683</f>
        <v>1.8109418</v>
      </c>
      <c r="F7" s="13">
        <f t="shared" si="0"/>
        <v>138.65515259999998</v>
      </c>
      <c r="G7" s="31"/>
      <c r="H7" s="31"/>
    </row>
    <row r="8" spans="2:8" s="6" customFormat="1" ht="15">
      <c r="B8" s="90" t="s">
        <v>91</v>
      </c>
      <c r="C8" s="126">
        <v>0.046</v>
      </c>
      <c r="D8" s="124">
        <v>3.652</v>
      </c>
      <c r="E8" s="126">
        <f t="shared" si="0"/>
        <v>1.8109418</v>
      </c>
      <c r="F8" s="13">
        <f t="shared" si="0"/>
        <v>143.7730316</v>
      </c>
      <c r="G8" s="29"/>
      <c r="H8" s="29"/>
    </row>
    <row r="9" spans="2:17" s="6" customFormat="1" ht="15">
      <c r="B9" s="90" t="s">
        <v>101</v>
      </c>
      <c r="C9" s="126">
        <v>0.046</v>
      </c>
      <c r="D9" s="7">
        <v>3.742</v>
      </c>
      <c r="E9" s="126">
        <f t="shared" si="0"/>
        <v>1.8109418</v>
      </c>
      <c r="F9" s="13">
        <f t="shared" si="0"/>
        <v>147.3161786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43" t="s">
        <v>7</v>
      </c>
      <c r="D11" s="143"/>
      <c r="E11" s="144" t="s">
        <v>6</v>
      </c>
      <c r="F11" s="145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81">
        <v>0.17</v>
      </c>
      <c r="D12" s="89">
        <v>143</v>
      </c>
      <c r="E12" s="81">
        <f>C12/D80</f>
        <v>0.2176696542893726</v>
      </c>
      <c r="F12" s="122">
        <f>D12/D80</f>
        <v>183.09859154929578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82</v>
      </c>
      <c r="C13" s="81">
        <v>0.17</v>
      </c>
      <c r="D13" s="89">
        <v>149.25</v>
      </c>
      <c r="E13" s="81">
        <f>C13/D80</f>
        <v>0.2176696542893726</v>
      </c>
      <c r="F13" s="122">
        <f>D13/D80</f>
        <v>191.101152368758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97</v>
      </c>
      <c r="C14" s="127">
        <v>0.16</v>
      </c>
      <c r="D14" s="89">
        <v>153</v>
      </c>
      <c r="E14" s="127">
        <f>C14/D80</f>
        <v>0.20486555697823303</v>
      </c>
      <c r="F14" s="122">
        <f>D14/D80</f>
        <v>195.90268886043532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44" t="s">
        <v>5</v>
      </c>
      <c r="D16" s="145"/>
      <c r="E16" s="143" t="s">
        <v>6</v>
      </c>
      <c r="F16" s="143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96</v>
      </c>
      <c r="C17" s="126">
        <v>0.11</v>
      </c>
      <c r="D17" s="7">
        <v>5.17</v>
      </c>
      <c r="E17" s="126">
        <f aca="true" t="shared" si="1" ref="E17:F19">C17*36.7437</f>
        <v>4.0418069999999995</v>
      </c>
      <c r="F17" s="13">
        <f t="shared" si="1"/>
        <v>189.96492899999998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91</v>
      </c>
      <c r="C18" s="126">
        <v>0.106</v>
      </c>
      <c r="D18" s="7">
        <v>5.286</v>
      </c>
      <c r="E18" s="126">
        <f t="shared" si="1"/>
        <v>3.8948321999999997</v>
      </c>
      <c r="F18" s="13">
        <f t="shared" si="1"/>
        <v>194.22719819999998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101</v>
      </c>
      <c r="C19" s="126">
        <v>0.104</v>
      </c>
      <c r="D19" s="7">
        <v>5.354</v>
      </c>
      <c r="E19" s="126">
        <f t="shared" si="1"/>
        <v>3.8213447999999994</v>
      </c>
      <c r="F19" s="13">
        <f t="shared" si="1"/>
        <v>196.7257698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43" t="s">
        <v>9</v>
      </c>
      <c r="D21" s="143"/>
      <c r="E21" s="144" t="s">
        <v>10</v>
      </c>
      <c r="F21" s="145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127">
        <v>0.95</v>
      </c>
      <c r="D22" s="122">
        <v>159.5</v>
      </c>
      <c r="E22" s="127">
        <f>C22/D80</f>
        <v>1.2163892445582585</v>
      </c>
      <c r="F22" s="122">
        <f>D22/D80</f>
        <v>204.22535211267606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82</v>
      </c>
      <c r="C23" s="127">
        <v>1.23</v>
      </c>
      <c r="D23" s="89">
        <v>165.25</v>
      </c>
      <c r="E23" s="127">
        <f>C23/D80</f>
        <v>1.5749039692701663</v>
      </c>
      <c r="F23" s="122">
        <f>D23/D80</f>
        <v>211.58770806658129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85</v>
      </c>
      <c r="C24" s="127">
        <v>1.58</v>
      </c>
      <c r="D24" s="89">
        <v>169.25</v>
      </c>
      <c r="E24" s="127">
        <f>C24/D80</f>
        <v>2.023047375160051</v>
      </c>
      <c r="F24" s="122">
        <f>D24/D80</f>
        <v>216.70934699103714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83</v>
      </c>
      <c r="C25" s="122">
        <v>0</v>
      </c>
      <c r="D25" s="89">
        <v>0</v>
      </c>
      <c r="E25" s="122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87</v>
      </c>
      <c r="C26" s="122">
        <v>0</v>
      </c>
      <c r="D26" s="89">
        <v>0</v>
      </c>
      <c r="E26" s="122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90</v>
      </c>
      <c r="C27" s="122">
        <v>0</v>
      </c>
      <c r="D27" s="123">
        <v>0</v>
      </c>
      <c r="E27" s="122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43" t="s">
        <v>12</v>
      </c>
      <c r="D29" s="143"/>
      <c r="E29" s="143" t="s">
        <v>10</v>
      </c>
      <c r="F29" s="143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149">
        <v>0</v>
      </c>
      <c r="D30" s="89">
        <v>322.75</v>
      </c>
      <c r="E30" s="149">
        <f>C30/D80</f>
        <v>0</v>
      </c>
      <c r="F30" s="122">
        <f>D30/D80</f>
        <v>413.25224071702945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98</v>
      </c>
      <c r="C31" s="81">
        <v>0.45</v>
      </c>
      <c r="D31" s="89">
        <v>329</v>
      </c>
      <c r="E31" s="81">
        <f>C31/D80</f>
        <v>0.5761843790012804</v>
      </c>
      <c r="F31" s="122">
        <f>D31/D80</f>
        <v>421.25480153649164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97</v>
      </c>
      <c r="C32" s="81">
        <v>0.37</v>
      </c>
      <c r="D32" s="89">
        <v>333</v>
      </c>
      <c r="E32" s="81">
        <f>C32/D80</f>
        <v>0.47375160051216386</v>
      </c>
      <c r="F32" s="122">
        <f>D32/D80</f>
        <v>426.3764404609475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6.5">
      <c r="B33" s="84"/>
      <c r="C33" s="112"/>
      <c r="D33" s="113"/>
      <c r="E33" s="112"/>
      <c r="F33" s="114"/>
      <c r="G33" s="29"/>
      <c r="H33" s="29"/>
      <c r="I33" s="6"/>
      <c r="J33" s="129"/>
      <c r="K33" s="83"/>
      <c r="L33" s="83"/>
      <c r="M33" s="83"/>
      <c r="N33" s="83"/>
      <c r="O33" s="83"/>
      <c r="P33" s="83"/>
      <c r="Q33" s="83"/>
      <c r="R33" s="102"/>
    </row>
    <row r="34" spans="2:18" ht="16.5">
      <c r="B34" s="32" t="s">
        <v>13</v>
      </c>
      <c r="C34" s="133" t="s">
        <v>5</v>
      </c>
      <c r="D34" s="134"/>
      <c r="E34" s="133" t="s">
        <v>6</v>
      </c>
      <c r="F34" s="134"/>
      <c r="G34" s="29"/>
      <c r="H34" s="29"/>
      <c r="I34" s="6"/>
      <c r="J34" s="83"/>
      <c r="K34" s="129"/>
      <c r="L34" s="83"/>
      <c r="M34" s="83"/>
      <c r="N34" s="83"/>
      <c r="O34" s="83"/>
      <c r="P34" s="83"/>
      <c r="Q34" s="83"/>
      <c r="R34" s="83"/>
    </row>
    <row r="35" spans="2:18" s="6" customFormat="1" ht="16.5">
      <c r="B35" s="90" t="s">
        <v>96</v>
      </c>
      <c r="C35" s="126">
        <v>0.034</v>
      </c>
      <c r="D35" s="7">
        <v>3.47</v>
      </c>
      <c r="E35" s="126">
        <f aca="true" t="shared" si="2" ref="E35:F37">C35*58.0164</f>
        <v>1.9725576</v>
      </c>
      <c r="F35" s="13">
        <f t="shared" si="2"/>
        <v>201.316908</v>
      </c>
      <c r="G35" s="107"/>
      <c r="H35" s="29"/>
      <c r="J35" s="83"/>
      <c r="K35" s="83"/>
      <c r="L35" s="129"/>
      <c r="M35" s="83"/>
      <c r="N35" s="83"/>
      <c r="O35" s="83"/>
      <c r="P35" s="83"/>
      <c r="Q35" s="83"/>
      <c r="R35" s="83"/>
    </row>
    <row r="36" spans="2:18" s="6" customFormat="1" ht="16.5">
      <c r="B36" s="90" t="s">
        <v>91</v>
      </c>
      <c r="C36" s="126">
        <v>0.054</v>
      </c>
      <c r="D36" s="7">
        <v>3.35</v>
      </c>
      <c r="E36" s="126">
        <f t="shared" si="2"/>
        <v>3.1328856</v>
      </c>
      <c r="F36" s="13">
        <f t="shared" si="2"/>
        <v>194.35494</v>
      </c>
      <c r="G36" s="29"/>
      <c r="H36" s="29"/>
      <c r="J36" s="83"/>
      <c r="K36" s="83"/>
      <c r="L36" s="83"/>
      <c r="M36" s="129"/>
      <c r="N36" s="83"/>
      <c r="O36" s="83"/>
      <c r="P36" s="83"/>
      <c r="Q36" s="83"/>
      <c r="R36" s="83"/>
    </row>
    <row r="37" spans="2:18" s="6" customFormat="1" ht="16.5">
      <c r="B37" s="90" t="s">
        <v>101</v>
      </c>
      <c r="C37" s="126">
        <v>0.05</v>
      </c>
      <c r="D37" s="7">
        <v>3.284</v>
      </c>
      <c r="E37" s="126">
        <f t="shared" si="2"/>
        <v>2.90082</v>
      </c>
      <c r="F37" s="13">
        <f t="shared" si="2"/>
        <v>190.52585759999997</v>
      </c>
      <c r="G37" s="29"/>
      <c r="H37" s="29"/>
      <c r="J37" s="83"/>
      <c r="K37" s="83"/>
      <c r="L37" s="83"/>
      <c r="M37" s="83"/>
      <c r="N37" s="129"/>
      <c r="O37" s="83"/>
      <c r="P37" s="83"/>
      <c r="Q37" s="83"/>
      <c r="R37" s="102"/>
    </row>
    <row r="38" spans="2:17" s="6" customFormat="1" ht="16.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129"/>
      <c r="P38" s="83"/>
      <c r="Q38" s="83"/>
    </row>
    <row r="39" spans="2:17" ht="16.5">
      <c r="B39" s="32" t="s">
        <v>14</v>
      </c>
      <c r="C39" s="133" t="s">
        <v>5</v>
      </c>
      <c r="D39" s="134"/>
      <c r="E39" s="133" t="s">
        <v>6</v>
      </c>
      <c r="F39" s="134"/>
      <c r="G39" s="29"/>
      <c r="H39" s="29"/>
      <c r="I39" s="6"/>
      <c r="J39" s="83"/>
      <c r="K39" s="83"/>
      <c r="L39" s="83"/>
      <c r="M39" s="83"/>
      <c r="N39" s="83"/>
      <c r="O39" s="83"/>
      <c r="P39" s="129"/>
      <c r="Q39" s="83"/>
    </row>
    <row r="40" spans="2:17" s="6" customFormat="1" ht="15" customHeight="1">
      <c r="B40" s="90" t="s">
        <v>92</v>
      </c>
      <c r="C40" s="126">
        <v>0.14</v>
      </c>
      <c r="D40" s="14">
        <v>9.664</v>
      </c>
      <c r="E40" s="126">
        <f aca="true" t="shared" si="3" ref="E40:F42">C40*36.7437</f>
        <v>5.144118</v>
      </c>
      <c r="F40" s="13">
        <f t="shared" si="3"/>
        <v>355.09111679999995</v>
      </c>
      <c r="G40" s="108"/>
      <c r="H40" s="29"/>
      <c r="J40" s="83"/>
      <c r="K40" s="83"/>
      <c r="L40" s="83"/>
      <c r="M40" s="83"/>
      <c r="N40" s="83"/>
      <c r="O40" s="83"/>
      <c r="P40" s="83"/>
      <c r="Q40" s="129"/>
    </row>
    <row r="41" spans="2:13" s="6" customFormat="1" ht="15" customHeight="1">
      <c r="B41" s="90" t="s">
        <v>102</v>
      </c>
      <c r="C41" s="126">
        <v>0.132</v>
      </c>
      <c r="D41" s="73">
        <v>9.742</v>
      </c>
      <c r="E41" s="126">
        <f t="shared" si="3"/>
        <v>4.850168399999999</v>
      </c>
      <c r="F41" s="13">
        <f t="shared" si="3"/>
        <v>357.9571254</v>
      </c>
      <c r="G41" s="31"/>
      <c r="H41" s="29"/>
      <c r="K41" s="28"/>
      <c r="L41" s="28"/>
      <c r="M41" s="28"/>
    </row>
    <row r="42" spans="2:13" s="6" customFormat="1" ht="15">
      <c r="B42" s="90" t="s">
        <v>94</v>
      </c>
      <c r="C42" s="126">
        <v>0.12</v>
      </c>
      <c r="D42" s="14">
        <v>9.816</v>
      </c>
      <c r="E42" s="126">
        <f t="shared" si="3"/>
        <v>4.409243999999999</v>
      </c>
      <c r="F42" s="13">
        <f t="shared" si="3"/>
        <v>360.6761592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3" t="s">
        <v>16</v>
      </c>
      <c r="D44" s="134"/>
      <c r="E44" s="133" t="s">
        <v>6</v>
      </c>
      <c r="F44" s="134"/>
      <c r="G44" s="35"/>
      <c r="H44" s="35"/>
      <c r="I44" s="27"/>
      <c r="J44" s="6"/>
    </row>
    <row r="45" spans="2:13" s="27" customFormat="1" ht="15.75" thickBot="1">
      <c r="B45" s="90" t="s">
        <v>96</v>
      </c>
      <c r="C45" s="127">
        <v>7.3</v>
      </c>
      <c r="D45" s="13">
        <v>334.6</v>
      </c>
      <c r="E45" s="127">
        <f aca="true" t="shared" si="4" ref="E45:F47">C45*1.1023</f>
        <v>8.04679</v>
      </c>
      <c r="F45" s="13">
        <f t="shared" si="4"/>
        <v>368.82958</v>
      </c>
      <c r="G45" s="31"/>
      <c r="H45" s="29"/>
      <c r="K45" s="6"/>
      <c r="L45" s="6"/>
      <c r="M45" s="6"/>
    </row>
    <row r="46" spans="2:19" s="27" customFormat="1" ht="15.75" thickBot="1">
      <c r="B46" s="90" t="s">
        <v>102</v>
      </c>
      <c r="C46" s="127">
        <v>6.2</v>
      </c>
      <c r="D46" s="13">
        <v>328.6</v>
      </c>
      <c r="E46" s="127">
        <f t="shared" si="4"/>
        <v>6.8342600000000004</v>
      </c>
      <c r="F46" s="13">
        <f t="shared" si="4"/>
        <v>362.21578000000005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127">
        <v>4.5</v>
      </c>
      <c r="D47" s="13">
        <v>322.2</v>
      </c>
      <c r="E47" s="127">
        <f t="shared" si="4"/>
        <v>4.96035</v>
      </c>
      <c r="F47" s="13">
        <f t="shared" si="4"/>
        <v>355.16106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3" t="s">
        <v>18</v>
      </c>
      <c r="D49" s="134"/>
      <c r="E49" s="133" t="s">
        <v>19</v>
      </c>
      <c r="F49" s="134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86</v>
      </c>
      <c r="C50" s="127">
        <v>0.38</v>
      </c>
      <c r="D50" s="13">
        <v>32.36</v>
      </c>
      <c r="E50" s="127">
        <f aca="true" t="shared" si="5" ref="E50:F52">C50/454*1000</f>
        <v>0.8370044052863436</v>
      </c>
      <c r="F50" s="13">
        <f t="shared" si="5"/>
        <v>71.27753303964758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102</v>
      </c>
      <c r="C51" s="127">
        <v>0.36</v>
      </c>
      <c r="D51" s="89">
        <v>32.62</v>
      </c>
      <c r="E51" s="127">
        <f t="shared" si="5"/>
        <v>0.7929515418502202</v>
      </c>
      <c r="F51" s="13">
        <f t="shared" si="5"/>
        <v>71.85022026431717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91</v>
      </c>
      <c r="C52" s="127">
        <v>0.33</v>
      </c>
      <c r="D52" s="89">
        <v>32.85</v>
      </c>
      <c r="E52" s="127">
        <f t="shared" si="5"/>
        <v>0.7268722466960352</v>
      </c>
      <c r="F52" s="13">
        <f t="shared" si="5"/>
        <v>72.3568281938326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3" t="s">
        <v>21</v>
      </c>
      <c r="D54" s="134"/>
      <c r="E54" s="133" t="s">
        <v>6</v>
      </c>
      <c r="F54" s="134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88</v>
      </c>
      <c r="C55" s="125">
        <v>0.08</v>
      </c>
      <c r="D55" s="14">
        <v>12.51</v>
      </c>
      <c r="E55" s="125">
        <f aca="true" t="shared" si="6" ref="E55:F57">C55*22.0462</f>
        <v>1.763696</v>
      </c>
      <c r="F55" s="13">
        <f t="shared" si="6"/>
        <v>275.797962</v>
      </c>
      <c r="G55" s="31"/>
      <c r="H55" s="29"/>
      <c r="I55" s="102"/>
      <c r="J55" s="10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93</v>
      </c>
      <c r="C56" s="125">
        <v>0.075</v>
      </c>
      <c r="D56" s="14">
        <v>12.67</v>
      </c>
      <c r="E56" s="125">
        <f t="shared" si="6"/>
        <v>1.653465</v>
      </c>
      <c r="F56" s="13">
        <f t="shared" si="6"/>
        <v>279.325354</v>
      </c>
      <c r="G56" s="29"/>
      <c r="H56" s="29"/>
      <c r="I56" s="103"/>
      <c r="J56" s="10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94</v>
      </c>
      <c r="C57" s="125">
        <v>0.05</v>
      </c>
      <c r="D57" s="14">
        <v>12.94</v>
      </c>
      <c r="E57" s="125">
        <f t="shared" si="6"/>
        <v>1.10231</v>
      </c>
      <c r="F57" s="13">
        <f t="shared" si="6"/>
        <v>285.277828</v>
      </c>
      <c r="G57" s="29"/>
      <c r="H57" s="29"/>
      <c r="I57" s="103"/>
      <c r="J57" s="83"/>
      <c r="K57" s="102"/>
      <c r="L57" s="83"/>
      <c r="M57" s="83"/>
      <c r="N57" s="83"/>
      <c r="O57" s="83"/>
      <c r="P57" s="83"/>
      <c r="Q57" s="83"/>
      <c r="R57" s="8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3"/>
      <c r="L58" s="102"/>
      <c r="M58" s="83"/>
      <c r="N58" s="83"/>
      <c r="O58" s="83"/>
      <c r="P58" s="83"/>
      <c r="Q58" s="83"/>
      <c r="R58" s="8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3" t="s">
        <v>23</v>
      </c>
      <c r="D59" s="134"/>
      <c r="E59" s="133" t="s">
        <v>24</v>
      </c>
      <c r="F59" s="134"/>
      <c r="H59" s="29"/>
      <c r="I59" s="102"/>
      <c r="J59" s="102"/>
      <c r="K59" s="83"/>
      <c r="L59" s="83"/>
      <c r="M59" s="83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92</v>
      </c>
      <c r="C60" s="130">
        <v>0.079</v>
      </c>
      <c r="D60" s="52">
        <v>1.714</v>
      </c>
      <c r="E60" s="130">
        <f aca="true" t="shared" si="7" ref="E60:F62">C60/3.785</f>
        <v>0.020871862615587846</v>
      </c>
      <c r="F60" s="13">
        <f t="shared" si="7"/>
        <v>0.45284015852047554</v>
      </c>
      <c r="G60" s="31"/>
      <c r="H60" s="29"/>
      <c r="I60" s="102"/>
      <c r="J60" s="83"/>
      <c r="K60" s="102"/>
      <c r="L60" s="83"/>
      <c r="M60" s="83"/>
      <c r="N60" s="83"/>
      <c r="O60" s="83"/>
      <c r="P60" s="83"/>
      <c r="Q60" s="83"/>
      <c r="R60" s="8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86</v>
      </c>
      <c r="C61" s="130">
        <v>0.064</v>
      </c>
      <c r="D61" s="73">
        <v>1.66</v>
      </c>
      <c r="E61" s="130">
        <f t="shared" si="7"/>
        <v>0.01690885072655218</v>
      </c>
      <c r="F61" s="13">
        <f t="shared" si="7"/>
        <v>0.4385733157199471</v>
      </c>
      <c r="G61" s="29"/>
      <c r="H61" s="29"/>
      <c r="I61" s="103"/>
      <c r="J61" s="83"/>
      <c r="K61" s="83"/>
      <c r="L61" s="102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107</v>
      </c>
      <c r="C62" s="130">
        <v>0.054</v>
      </c>
      <c r="D62" s="73">
        <v>1.629</v>
      </c>
      <c r="E62" s="130">
        <f t="shared" si="7"/>
        <v>0.0142668428005284</v>
      </c>
      <c r="F62" s="13">
        <f t="shared" si="7"/>
        <v>0.4303830911492734</v>
      </c>
      <c r="G62" s="29"/>
      <c r="H62" s="29"/>
      <c r="I62" s="103"/>
      <c r="J62" s="83"/>
      <c r="K62" s="83"/>
      <c r="L62" s="83"/>
      <c r="M62" s="102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128"/>
      <c r="E63" s="16"/>
      <c r="F63" s="5"/>
      <c r="G63" s="29"/>
      <c r="H63" s="29"/>
      <c r="I63" s="103"/>
      <c r="J63" s="83"/>
      <c r="K63" s="83"/>
      <c r="L63" s="83"/>
      <c r="M63" s="83"/>
      <c r="N63" s="102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3" t="s">
        <v>26</v>
      </c>
      <c r="D64" s="134"/>
      <c r="E64" s="133" t="s">
        <v>27</v>
      </c>
      <c r="F64" s="134"/>
      <c r="G64" s="37"/>
      <c r="H64" s="29"/>
      <c r="I64" s="103"/>
      <c r="J64" s="83"/>
      <c r="K64" s="83"/>
      <c r="L64" s="83"/>
      <c r="M64" s="83"/>
      <c r="N64" s="83"/>
      <c r="O64" s="102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99</v>
      </c>
      <c r="C65" s="130">
        <v>0.025</v>
      </c>
      <c r="D65" s="88">
        <v>1.48025</v>
      </c>
      <c r="E65" s="130">
        <f>C65/454*100</f>
        <v>0.005506607929515419</v>
      </c>
      <c r="F65" s="54">
        <f>D65/454*1000</f>
        <v>3.2604625550660793</v>
      </c>
      <c r="G65" s="29"/>
      <c r="H65" s="29"/>
      <c r="I65" s="103"/>
      <c r="J65" s="83"/>
      <c r="K65" s="83"/>
      <c r="L65" s="83"/>
      <c r="M65" s="83"/>
      <c r="N65" s="83"/>
      <c r="O65" s="83"/>
      <c r="P65" s="102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100</v>
      </c>
      <c r="C66" s="130">
        <v>0.5</v>
      </c>
      <c r="D66" s="88">
        <v>1.45</v>
      </c>
      <c r="E66" s="130">
        <f>C66/454*100</f>
        <v>0.11013215859030838</v>
      </c>
      <c r="F66" s="54">
        <f>D66/454*1000</f>
        <v>3.1938325991189425</v>
      </c>
      <c r="G66" s="29"/>
      <c r="H66" s="29"/>
      <c r="I66" s="103"/>
      <c r="J66" s="83"/>
      <c r="K66" s="83"/>
      <c r="L66" s="83"/>
      <c r="M66" s="83"/>
      <c r="N66" s="83"/>
      <c r="O66" s="83"/>
      <c r="P66" s="83"/>
      <c r="Q66" s="102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5">
        <v>0.75</v>
      </c>
      <c r="D67" s="88">
        <v>1.3925</v>
      </c>
      <c r="E67" s="125">
        <f>C67/454*100</f>
        <v>0.16519823788546256</v>
      </c>
      <c r="F67" s="54">
        <f>D67/454*1000</f>
        <v>3.0671806167400884</v>
      </c>
      <c r="G67" s="31"/>
      <c r="H67" s="29"/>
      <c r="I67" s="103"/>
      <c r="J67" s="83"/>
      <c r="K67" s="83"/>
      <c r="L67" s="83"/>
      <c r="M67" s="83"/>
      <c r="N67" s="102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02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35" t="s">
        <v>26</v>
      </c>
      <c r="D69" s="135"/>
      <c r="E69" s="133" t="s">
        <v>29</v>
      </c>
      <c r="F69" s="134"/>
      <c r="G69" s="29"/>
      <c r="H69" s="29"/>
      <c r="I69" s="103"/>
      <c r="J69" s="83"/>
      <c r="K69" s="83"/>
      <c r="L69" s="83"/>
      <c r="M69" s="83"/>
      <c r="N69" s="83"/>
      <c r="O69" s="83"/>
      <c r="P69" s="102"/>
      <c r="Q69" s="83"/>
      <c r="R69" s="83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95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0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103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83"/>
      <c r="N71" s="83"/>
      <c r="O71" s="83"/>
      <c r="P71" s="83"/>
      <c r="Q71" s="83"/>
      <c r="R71" s="102"/>
      <c r="S71" s="83"/>
      <c r="T71" s="102"/>
      <c r="U71" s="96"/>
      <c r="V71" s="91"/>
      <c r="W71" s="83"/>
      <c r="X71" s="83"/>
    </row>
    <row r="72" spans="2:24" s="6" customFormat="1" ht="15.75">
      <c r="B72" s="84" t="s">
        <v>89</v>
      </c>
      <c r="C72" s="126">
        <v>0.0017</v>
      </c>
      <c r="D72" s="124">
        <v>0.1667</v>
      </c>
      <c r="E72" s="130">
        <f>C72/454*1000000</f>
        <v>3.7444933920704844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105</v>
      </c>
      <c r="C73" s="126">
        <v>0.0012</v>
      </c>
      <c r="D73" s="124">
        <v>0.1691</v>
      </c>
      <c r="E73" s="130">
        <f>C73/454*1000000</f>
        <v>2.643171806167401</v>
      </c>
      <c r="F73" s="89">
        <f>D73/454*1000000</f>
        <v>372.4669603524229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84</v>
      </c>
      <c r="E79" s="105">
        <v>1.2804</v>
      </c>
      <c r="F79" s="105">
        <v>0.0094</v>
      </c>
      <c r="G79" s="105">
        <v>1.6089</v>
      </c>
      <c r="H79" s="105">
        <v>1.0607</v>
      </c>
      <c r="I79" s="105">
        <v>0.8886</v>
      </c>
      <c r="J79" s="105">
        <v>0.8745</v>
      </c>
      <c r="K79" s="105">
        <v>0.1289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0.781</v>
      </c>
      <c r="E80" s="106" t="s">
        <v>84</v>
      </c>
      <c r="F80" s="106">
        <v>0.0074</v>
      </c>
      <c r="G80" s="106">
        <v>1.2565</v>
      </c>
      <c r="H80" s="106">
        <v>0.8284</v>
      </c>
      <c r="I80" s="106">
        <v>0.6939</v>
      </c>
      <c r="J80" s="106">
        <v>0.6831</v>
      </c>
      <c r="K80" s="106">
        <v>0.1007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106.18</v>
      </c>
      <c r="E81" s="105">
        <v>135.95</v>
      </c>
      <c r="F81" s="105" t="s">
        <v>84</v>
      </c>
      <c r="G81" s="105">
        <v>170.829</v>
      </c>
      <c r="H81" s="105">
        <v>112.636</v>
      </c>
      <c r="I81" s="105">
        <v>94.335</v>
      </c>
      <c r="J81" s="105">
        <v>92.857</v>
      </c>
      <c r="K81" s="105">
        <v>13.6861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0.6216</v>
      </c>
      <c r="E82" s="106">
        <v>0.7959</v>
      </c>
      <c r="F82" s="106">
        <v>0.0059</v>
      </c>
      <c r="G82" s="106" t="s">
        <v>84</v>
      </c>
      <c r="H82" s="106">
        <v>0.6594</v>
      </c>
      <c r="I82" s="106">
        <v>0.5523</v>
      </c>
      <c r="J82" s="106">
        <v>0.5436</v>
      </c>
      <c r="K82" s="106">
        <v>0.0801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0.9427</v>
      </c>
      <c r="E83" s="105">
        <v>1.2071</v>
      </c>
      <c r="F83" s="105">
        <v>0.0089</v>
      </c>
      <c r="G83" s="105">
        <v>1.5167</v>
      </c>
      <c r="H83" s="105" t="s">
        <v>84</v>
      </c>
      <c r="I83" s="105">
        <v>0.8376</v>
      </c>
      <c r="J83" s="105">
        <v>0.8244</v>
      </c>
      <c r="K83" s="105">
        <v>0.1215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1.1254</v>
      </c>
      <c r="E84" s="106">
        <v>1.4412</v>
      </c>
      <c r="F84" s="106">
        <v>0.0106</v>
      </c>
      <c r="G84" s="106">
        <v>1.8108</v>
      </c>
      <c r="H84" s="106">
        <v>1.1939</v>
      </c>
      <c r="I84" s="106" t="s">
        <v>84</v>
      </c>
      <c r="J84" s="106">
        <v>0.9844</v>
      </c>
      <c r="K84" s="106">
        <v>0.1451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1.1437</v>
      </c>
      <c r="E85" s="105">
        <v>1.4641</v>
      </c>
      <c r="F85" s="105">
        <v>0.0108</v>
      </c>
      <c r="G85" s="105">
        <v>1.8399</v>
      </c>
      <c r="H85" s="105">
        <v>1.213</v>
      </c>
      <c r="I85" s="105">
        <v>1.0161</v>
      </c>
      <c r="J85" s="105" t="s">
        <v>84</v>
      </c>
      <c r="K85" s="105">
        <v>0.1474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7.7578</v>
      </c>
      <c r="E86" s="106">
        <v>9.9355</v>
      </c>
      <c r="F86" s="106">
        <v>0.0731</v>
      </c>
      <c r="G86" s="106">
        <v>12.4818</v>
      </c>
      <c r="H86" s="106">
        <v>8.2298</v>
      </c>
      <c r="I86" s="106">
        <v>6.8931</v>
      </c>
      <c r="J86" s="106">
        <v>6.7862</v>
      </c>
      <c r="K86" s="106" t="s">
        <v>84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1" t="s">
        <v>63</v>
      </c>
      <c r="C106" s="137"/>
      <c r="D106" s="137"/>
      <c r="E106" s="137"/>
      <c r="F106" s="137"/>
    </row>
    <row r="107" spans="2:6" ht="15">
      <c r="B107" s="142" t="s">
        <v>64</v>
      </c>
      <c r="C107" s="137"/>
      <c r="D107" s="137"/>
      <c r="E107" s="137"/>
      <c r="F107" s="137"/>
    </row>
    <row r="108" spans="2:6" ht="78" customHeight="1">
      <c r="B108" s="142" t="s">
        <v>65</v>
      </c>
      <c r="C108" s="137"/>
      <c r="D108" s="137"/>
      <c r="E108" s="137"/>
      <c r="F108" s="137"/>
    </row>
    <row r="109" spans="2:6" ht="15">
      <c r="B109" s="142" t="s">
        <v>66</v>
      </c>
      <c r="C109" s="137"/>
      <c r="D109" s="137"/>
      <c r="E109" s="137"/>
      <c r="F109" s="137"/>
    </row>
    <row r="110" spans="2:6" ht="15">
      <c r="B110" s="142" t="s">
        <v>67</v>
      </c>
      <c r="C110" s="137"/>
      <c r="D110" s="137"/>
      <c r="E110" s="137"/>
      <c r="F110" s="137"/>
    </row>
    <row r="111" spans="2:6" ht="15">
      <c r="B111" s="142" t="s">
        <v>68</v>
      </c>
      <c r="C111" s="137"/>
      <c r="D111" s="137"/>
      <c r="E111" s="137"/>
      <c r="F111" s="137"/>
    </row>
    <row r="112" spans="2:6" ht="15">
      <c r="B112" s="142" t="s">
        <v>69</v>
      </c>
      <c r="C112" s="137"/>
      <c r="D112" s="137"/>
      <c r="E112" s="137"/>
      <c r="F112" s="137"/>
    </row>
    <row r="113" spans="2:6" ht="15">
      <c r="B113" s="136" t="s">
        <v>70</v>
      </c>
      <c r="C113" s="137"/>
      <c r="D113" s="137"/>
      <c r="E113" s="137"/>
      <c r="F113" s="137"/>
    </row>
    <row r="115" spans="2:6" ht="15.75">
      <c r="B115" s="58" t="s">
        <v>71</v>
      </c>
      <c r="C115" s="138"/>
      <c r="D115" s="139"/>
      <c r="E115" s="139"/>
      <c r="F115" s="140"/>
    </row>
    <row r="116" spans="2:6" ht="30.75" customHeight="1">
      <c r="B116" s="58" t="s">
        <v>72</v>
      </c>
      <c r="C116" s="131" t="s">
        <v>73</v>
      </c>
      <c r="D116" s="131"/>
      <c r="E116" s="131" t="s">
        <v>74</v>
      </c>
      <c r="F116" s="131"/>
    </row>
    <row r="117" spans="2:6" ht="30.75" customHeight="1">
      <c r="B117" s="58" t="s">
        <v>75</v>
      </c>
      <c r="C117" s="131" t="s">
        <v>76</v>
      </c>
      <c r="D117" s="131"/>
      <c r="E117" s="131" t="s">
        <v>77</v>
      </c>
      <c r="F117" s="131"/>
    </row>
    <row r="118" spans="2:6" ht="15" customHeight="1">
      <c r="B118" s="132" t="s">
        <v>78</v>
      </c>
      <c r="C118" s="131" t="s">
        <v>79</v>
      </c>
      <c r="D118" s="131"/>
      <c r="E118" s="131" t="s">
        <v>80</v>
      </c>
      <c r="F118" s="131"/>
    </row>
    <row r="119" spans="2:6" ht="15">
      <c r="B119" s="132"/>
      <c r="C119" s="131"/>
      <c r="D119" s="131"/>
      <c r="E119" s="131"/>
      <c r="F119" s="131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2014-10-21T06:35:32Z</dcterms:modified>
  <cp:category/>
  <cp:version/>
  <cp:contentType/>
  <cp:contentStatus/>
</cp:coreProperties>
</file>