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<sst xmlns="http://schemas.openxmlformats.org/spreadsheetml/2006/main" count="160" uniqueCount="111">
  <si>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</si>
  <si>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</si>
  <si>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</si>
  <si>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</si>
  <si>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</si>
  <si>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</si>
  <si>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</si>
  <si>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</si>
  <si>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</si>
  <si>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</si>
  <si>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</si>
  <si>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</si>
  <si>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</si>
  <si>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</si>
  <si>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</si>
  <si>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</si>
  <si>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</si>
  <si>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</si>
  <si>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</si>
  <si>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</si>
  <si>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</si>
  <si>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</si>
  <si>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</si>
  <si>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</si>
  <si>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</si>
  <si>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</si>
  <si>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</si>
  <si>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</si>
  <si>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</si>
  <si>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</si>
  <si>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</si>
  <si>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</si>
  <si>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</si>
  <si>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</si>
  <si>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</si>
  <si>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</si>
  <si>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</si>
  <si>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</si>
  <si>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</si>
  <si>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</si>
  <si>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</si>
  <si>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</si>
  <si>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</si>
  <si>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</si>
  <si>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</si>
  <si>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</si>
  <si>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</si>
  <si>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</si>
  <si>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</si>
  <si>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</si>
  <si>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</si>
  <si>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</si>
  <si>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</si>
  <si>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</si>
  <si>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</si>
  <si>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</si>
  <si>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</si>
  <si>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</si>
  <si>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</si>
  <si>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</si>
  <si>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</si>
  <si>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</si>
  <si>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</si>
  <si>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</si>
  <si>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</si>
  <si>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</si>
  <si>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</si>
  <si>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</si>
  <si>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</si>
  <si>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</si>
  <si>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</si>
  <si>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</si>
  <si>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</si>
  <si>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</si>
  <si>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</si>
  <si>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</si>
  <si>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</si>
  <si>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</si>
  <si>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</si>
  <si>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</si>
  <si>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</si>
  <si>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</si>
  <si>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</si>
  <si>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</si>
  <si>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</si>
  <si>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</si>
  <si>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</si>
  <si>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</si>
  <si>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</si>
  <si>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</si>
  <si>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</si>
  <si>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</si>
  <si>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</si>
  <si>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</si>
  <si>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</si>
  <si>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</si>
  <si>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</si>
  <si>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</si>
  <si>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</si>
  <si>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</si>
  <si>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</si>
  <si>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</si>
  <si>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</si>
  <si>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</si>
  <si>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</si>
  <si>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</si>
  <si>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</si>
  <si>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</si>
  <si>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16 серпня 2016 року</t>
  </si>
  <si>
    <t>TOCOM - Березень'17 (¥/МT)</t>
  </si>
  <si>
    <t>TOCOM - Лютий'17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</si>
</sst>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108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90</v>
      </c>
      <c r="C7" s="142">
        <v>0.01</v>
      </c>
      <c r="D7" s="14">
        <v>3.274</v>
      </c>
      <c r="E7" s="142">
        <f aca="true" t="shared" si="0" ref="E7:F9">C7*39.3683</f>
        <v>0.393683</v>
      </c>
      <c r="F7" s="13">
        <f t="shared" si="0"/>
        <v>128.8918142</v>
      </c>
    </row>
    <row r="8" spans="2:6" s="6" customFormat="1" ht="15">
      <c r="B8" s="25" t="s">
        <v>97</v>
      </c>
      <c r="C8" s="142">
        <v>0.002</v>
      </c>
      <c r="D8" s="14">
        <v>3.37</v>
      </c>
      <c r="E8" s="142">
        <f t="shared" si="0"/>
        <v>0.0787366</v>
      </c>
      <c r="F8" s="13">
        <f t="shared" si="0"/>
        <v>132.671171</v>
      </c>
    </row>
    <row r="9" spans="2:17" s="6" customFormat="1" ht="15">
      <c r="B9" s="25" t="s">
        <v>104</v>
      </c>
      <c r="C9" s="142">
        <v>0.002</v>
      </c>
      <c r="D9" s="14">
        <v>3.47</v>
      </c>
      <c r="E9" s="142">
        <f t="shared" si="0"/>
        <v>0.0787366</v>
      </c>
      <c r="F9" s="13">
        <f t="shared" si="0"/>
        <v>136.608001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0.15</v>
      </c>
      <c r="D12" s="13">
        <v>166.25</v>
      </c>
      <c r="E12" s="141">
        <f>C12/D86</f>
        <v>0.1690712353471596</v>
      </c>
      <c r="F12" s="79">
        <f>D12/D86</f>
        <v>187.3872858431019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1">
        <v>0.15</v>
      </c>
      <c r="D13" s="13">
        <v>168.75</v>
      </c>
      <c r="E13" s="141">
        <f>C13/D86</f>
        <v>0.1690712353471596</v>
      </c>
      <c r="F13" s="79">
        <f>D13/D86</f>
        <v>190.20513976555455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6">
        <v>0</v>
      </c>
      <c r="D14" s="13">
        <v>171</v>
      </c>
      <c r="E14" s="146">
        <f>C14/D86</f>
        <v>0</v>
      </c>
      <c r="F14" s="79">
        <f>D14/D86</f>
        <v>192.74120829576194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85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5">
        <v>80</v>
      </c>
      <c r="D17" s="103">
        <v>16390</v>
      </c>
      <c r="E17" s="145">
        <f aca="true" t="shared" si="1" ref="E17:F19">C17/$D$87</f>
        <v>0.7930214115781127</v>
      </c>
      <c r="F17" s="79">
        <f t="shared" si="1"/>
        <v>162.47026169706584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5">
        <v>40</v>
      </c>
      <c r="D18" s="103">
        <v>19070</v>
      </c>
      <c r="E18" s="145">
        <f t="shared" si="1"/>
        <v>0.39651070578905634</v>
      </c>
      <c r="F18" s="79">
        <f t="shared" si="1"/>
        <v>189.03647898493261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109</v>
      </c>
      <c r="C19" s="141">
        <v>20</v>
      </c>
      <c r="D19" s="103">
        <v>19770</v>
      </c>
      <c r="E19" s="141">
        <f t="shared" si="1"/>
        <v>0.19825535289452817</v>
      </c>
      <c r="F19" s="79">
        <f t="shared" si="1"/>
        <v>195.9754163362411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2">
        <v>0.014</v>
      </c>
      <c r="D22" s="14">
        <v>4.224</v>
      </c>
      <c r="E22" s="142">
        <f aca="true" t="shared" si="2" ref="E22:F24">C22*36.7437</f>
        <v>0.5144118</v>
      </c>
      <c r="F22" s="13">
        <f t="shared" si="2"/>
        <v>155.20538879999998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2">
        <v>0.012</v>
      </c>
      <c r="D23" s="14">
        <v>4.396</v>
      </c>
      <c r="E23" s="142">
        <f t="shared" si="2"/>
        <v>0.4409244</v>
      </c>
      <c r="F23" s="13">
        <f t="shared" si="2"/>
        <v>161.5253052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2">
        <v>0.014</v>
      </c>
      <c r="D24" s="107">
        <v>4.576</v>
      </c>
      <c r="E24" s="142">
        <f t="shared" si="2"/>
        <v>0.5144118</v>
      </c>
      <c r="F24" s="13">
        <f t="shared" si="2"/>
        <v>168.13917119999996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5">
        <v>0.46</v>
      </c>
      <c r="D27" s="79">
        <v>163.25</v>
      </c>
      <c r="E27" s="145">
        <f>C27/D86</f>
        <v>0.5184851217312895</v>
      </c>
      <c r="F27" s="79">
        <f>D27/D86</f>
        <v>184.0058611361587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5">
        <v>0.59</v>
      </c>
      <c r="D28" s="13">
        <v>169.25</v>
      </c>
      <c r="E28" s="145">
        <f>C28/D86</f>
        <v>0.6650135256988278</v>
      </c>
      <c r="F28" s="79">
        <f>D28/D86</f>
        <v>190.76871055004509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5">
        <v>0.58</v>
      </c>
      <c r="D29" s="13">
        <v>172</v>
      </c>
      <c r="E29" s="145">
        <f>C29/D86</f>
        <v>0.653742110009017</v>
      </c>
      <c r="F29" s="79">
        <f>D29/D86</f>
        <v>193.868349864743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1">
        <v>0.67</v>
      </c>
      <c r="D32" s="13">
        <v>373.25</v>
      </c>
      <c r="E32" s="141">
        <f>C32/$D$86</f>
        <v>0.7551848512173129</v>
      </c>
      <c r="F32" s="79">
        <f>D32/D86</f>
        <v>420.70559062218217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1">
        <v>0.47</v>
      </c>
      <c r="D33" s="13">
        <v>372.25</v>
      </c>
      <c r="E33" s="141">
        <f>C33/$D$86</f>
        <v>0.5297565374211001</v>
      </c>
      <c r="F33" s="79">
        <f>D33/$D$86</f>
        <v>419.5784490532011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1">
        <v>0.6</v>
      </c>
      <c r="D34" s="73">
        <v>370.75</v>
      </c>
      <c r="E34" s="141">
        <f>C34/$D$86</f>
        <v>0.6762849413886384</v>
      </c>
      <c r="F34" s="79">
        <f>D34/$D$86</f>
        <v>417.8877366997295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2">
        <v>0.004</v>
      </c>
      <c r="D37" s="83">
        <v>1.73</v>
      </c>
      <c r="E37" s="142">
        <f aca="true" t="shared" si="3" ref="E37:F39">C37*58.0164</f>
        <v>0.23206559999999998</v>
      </c>
      <c r="F37" s="79">
        <f t="shared" si="3"/>
        <v>100.368372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2">
        <v>0.006</v>
      </c>
      <c r="D38" s="83">
        <v>1.872</v>
      </c>
      <c r="E38" s="142">
        <f>C38*58.0164</f>
        <v>0.3480984</v>
      </c>
      <c r="F38" s="79">
        <f t="shared" si="3"/>
        <v>108.6067008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2">
        <v>0.01</v>
      </c>
      <c r="D39" s="83">
        <v>1.984</v>
      </c>
      <c r="E39" s="142">
        <f>C39*58.0164</f>
        <v>0.580164</v>
      </c>
      <c r="F39" s="79">
        <f t="shared" si="3"/>
        <v>115.1045376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0.042</v>
      </c>
      <c r="D42" s="83">
        <v>10.204</v>
      </c>
      <c r="E42" s="140">
        <f aca="true" t="shared" si="4" ref="E42:F44">C42*36.7437</f>
        <v>1.5432354</v>
      </c>
      <c r="F42" s="79">
        <f t="shared" si="4"/>
        <v>374.9327148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0.02</v>
      </c>
      <c r="D43" s="83">
        <v>10.064</v>
      </c>
      <c r="E43" s="140">
        <f t="shared" si="4"/>
        <v>0.7348739999999999</v>
      </c>
      <c r="F43" s="79">
        <f t="shared" si="4"/>
        <v>369.7885968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0">
        <v>0.014</v>
      </c>
      <c r="D44" s="83">
        <v>10.08</v>
      </c>
      <c r="E44" s="140">
        <f t="shared" si="4"/>
        <v>0.5144118</v>
      </c>
      <c r="F44" s="79">
        <f t="shared" si="4"/>
        <v>370.376496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84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8">
        <v>0</v>
      </c>
      <c r="D47" s="104">
        <v>44400</v>
      </c>
      <c r="E47" s="149">
        <f aca="true" t="shared" si="5" ref="E47:F49">C47/$D$87</f>
        <v>0</v>
      </c>
      <c r="F47" s="79">
        <f t="shared" si="5"/>
        <v>440.1268834258525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8">
        <v>0</v>
      </c>
      <c r="D48" s="104">
        <v>48170</v>
      </c>
      <c r="E48" s="149">
        <f t="shared" si="5"/>
        <v>0</v>
      </c>
      <c r="F48" s="79">
        <f t="shared" si="5"/>
        <v>477.49801744647107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110</v>
      </c>
      <c r="C49" s="171">
        <v>660</v>
      </c>
      <c r="D49" s="104">
        <v>46450</v>
      </c>
      <c r="E49" s="142">
        <f t="shared" si="5"/>
        <v>6.54242664551943</v>
      </c>
      <c r="F49" s="79">
        <f t="shared" si="5"/>
        <v>460.44805709754166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90</v>
      </c>
      <c r="C52" s="140">
        <v>2.9</v>
      </c>
      <c r="D52" s="84">
        <v>337</v>
      </c>
      <c r="E52" s="140">
        <f aca="true" t="shared" si="6" ref="E52:F54">C52*1.1023</f>
        <v>3.19667</v>
      </c>
      <c r="F52" s="84">
        <f t="shared" si="6"/>
        <v>371.4751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0">
        <v>2.7</v>
      </c>
      <c r="D53" s="84">
        <v>334.5</v>
      </c>
      <c r="E53" s="140">
        <f t="shared" si="6"/>
        <v>2.9762100000000005</v>
      </c>
      <c r="F53" s="84">
        <f t="shared" si="6"/>
        <v>368.71935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0">
        <v>2.4</v>
      </c>
      <c r="D54" s="125">
        <v>333.1</v>
      </c>
      <c r="E54" s="140">
        <f t="shared" si="6"/>
        <v>2.64552</v>
      </c>
      <c r="F54" s="84">
        <f t="shared" si="6"/>
        <v>367.17613000000006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5">
        <v>0.17</v>
      </c>
      <c r="D57" s="79">
        <v>33.36</v>
      </c>
      <c r="E57" s="145">
        <f aca="true" t="shared" si="7" ref="E57:F59">C57/454*1000</f>
        <v>0.3744493392070485</v>
      </c>
      <c r="F57" s="79">
        <f t="shared" si="7"/>
        <v>73.48017621145374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5">
        <v>0.17</v>
      </c>
      <c r="D58" s="79">
        <v>33.52</v>
      </c>
      <c r="E58" s="145">
        <f t="shared" si="7"/>
        <v>0.3744493392070485</v>
      </c>
      <c r="F58" s="79">
        <f t="shared" si="7"/>
        <v>73.83259911894274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5">
        <v>0.18</v>
      </c>
      <c r="D59" s="79">
        <v>33.82</v>
      </c>
      <c r="E59" s="145">
        <f t="shared" si="7"/>
        <v>0.3964757709251101</v>
      </c>
      <c r="F59" s="79">
        <f t="shared" si="7"/>
        <v>74.49339207048459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2">
        <v>0.19</v>
      </c>
      <c r="D62" s="83">
        <v>10.4</v>
      </c>
      <c r="E62" s="142">
        <f aca="true" t="shared" si="8" ref="E62:F64">C62/3.785</f>
        <v>0.05019815059445178</v>
      </c>
      <c r="F62" s="79">
        <f t="shared" si="8"/>
        <v>2.7476882430647294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2">
        <v>0.17</v>
      </c>
      <c r="D63" s="83">
        <v>10.465</v>
      </c>
      <c r="E63" s="142">
        <f t="shared" si="8"/>
        <v>0.04491413474240423</v>
      </c>
      <c r="F63" s="79">
        <f t="shared" si="8"/>
        <v>2.7648612945838837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2">
        <v>0.165</v>
      </c>
      <c r="D64" s="83">
        <v>10.715</v>
      </c>
      <c r="E64" s="142">
        <f t="shared" si="8"/>
        <v>0.043593130779392336</v>
      </c>
      <c r="F64" s="79">
        <f t="shared" si="8"/>
        <v>2.830911492734478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2">
        <v>0.014</v>
      </c>
      <c r="D67" s="83">
        <v>1.448</v>
      </c>
      <c r="E67" s="142">
        <f aca="true" t="shared" si="9" ref="E67:F69">C67/3.785</f>
        <v>0.003698811096433289</v>
      </c>
      <c r="F67" s="79">
        <f t="shared" si="9"/>
        <v>0.38256274768824305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2">
        <v>0.016</v>
      </c>
      <c r="D68" s="83">
        <v>1.441</v>
      </c>
      <c r="E68" s="142">
        <f t="shared" si="9"/>
        <v>0.004227212681638045</v>
      </c>
      <c r="F68" s="79">
        <f t="shared" si="9"/>
        <v>0.38071334214002645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2">
        <v>0.016</v>
      </c>
      <c r="D69" s="83">
        <v>1.419</v>
      </c>
      <c r="E69" s="142">
        <f t="shared" si="9"/>
        <v>0.004227212681638045</v>
      </c>
      <c r="F69" s="79">
        <f t="shared" si="9"/>
        <v>0.3749009247027741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72">
        <v>0.0005</v>
      </c>
      <c r="D72" s="87">
        <v>0.851</v>
      </c>
      <c r="E72" s="172">
        <f>C72/454*100</f>
        <v>0.00011013215859030836</v>
      </c>
      <c r="F72" s="85">
        <f>D72/454*1000</f>
        <v>1.8744493392070483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72">
        <v>0.005</v>
      </c>
      <c r="D73" s="87">
        <v>0.89</v>
      </c>
      <c r="E73" s="172">
        <f>C73/454*100</f>
        <v>0.0011013215859030838</v>
      </c>
      <c r="F73" s="85">
        <f>D73/454*1000</f>
        <v>1.960352422907489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72">
        <v>0.00975</v>
      </c>
      <c r="D74" s="87">
        <v>0.955</v>
      </c>
      <c r="E74" s="172">
        <f>C74/454*100</f>
        <v>0.0021475770925110135</v>
      </c>
      <c r="F74" s="85">
        <f>D74/454*1000</f>
        <v>2.10352422907489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7">
        <v>0.0028</v>
      </c>
      <c r="D77" s="108">
        <v>0.2025</v>
      </c>
      <c r="E77" s="147">
        <f aca="true" t="shared" si="10" ref="E77:F79">C77/454*1000000</f>
        <v>6.167400881057269</v>
      </c>
      <c r="F77" s="79">
        <f t="shared" si="10"/>
        <v>446.03524229074895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7">
        <v>0.0029</v>
      </c>
      <c r="D78" s="108">
        <v>0.2072</v>
      </c>
      <c r="E78" s="147">
        <f t="shared" si="10"/>
        <v>6.387665198237885</v>
      </c>
      <c r="F78" s="79">
        <f t="shared" si="10"/>
        <v>456.38766519823787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7">
        <v>0.0024</v>
      </c>
      <c r="D79" s="108" t="s">
        <v>82</v>
      </c>
      <c r="E79" s="147">
        <f t="shared" si="10"/>
        <v>5.286343612334802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1.1271</v>
      </c>
      <c r="F85" s="138">
        <v>0.0099</v>
      </c>
      <c r="G85" s="138">
        <v>1.3051</v>
      </c>
      <c r="H85" s="138">
        <v>1.0388</v>
      </c>
      <c r="I85" s="138">
        <v>0.7773</v>
      </c>
      <c r="J85" s="138">
        <v>0.7678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0.8872</v>
      </c>
      <c r="E86" s="139" t="s">
        <v>82</v>
      </c>
      <c r="F86" s="139">
        <v>0.0088</v>
      </c>
      <c r="G86" s="139">
        <v>1.1579</v>
      </c>
      <c r="H86" s="139">
        <v>0.9216</v>
      </c>
      <c r="I86" s="139">
        <v>0.6896</v>
      </c>
      <c r="J86" s="139">
        <v>0.6812</v>
      </c>
      <c r="K86" s="139">
        <v>0.1144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100.88</v>
      </c>
      <c r="E87" s="138">
        <v>113.7018</v>
      </c>
      <c r="F87" s="138" t="s">
        <v>82</v>
      </c>
      <c r="G87" s="138">
        <v>131.6585</v>
      </c>
      <c r="H87" s="138">
        <v>104.7886</v>
      </c>
      <c r="I87" s="138">
        <v>78.4143</v>
      </c>
      <c r="J87" s="138">
        <v>77.4557</v>
      </c>
      <c r="K87" s="138">
        <v>13.0096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0.7662</v>
      </c>
      <c r="E88" s="139">
        <v>0.8636</v>
      </c>
      <c r="F88" s="139">
        <v>0.0076</v>
      </c>
      <c r="G88" s="139" t="s">
        <v>82</v>
      </c>
      <c r="H88" s="139">
        <v>0.7959</v>
      </c>
      <c r="I88" s="139">
        <v>0.5956</v>
      </c>
      <c r="J88" s="139">
        <v>0.5883</v>
      </c>
      <c r="K88" s="139">
        <v>0.0988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0.9627</v>
      </c>
      <c r="E89" s="138">
        <v>1.0851</v>
      </c>
      <c r="F89" s="138">
        <v>0.0095</v>
      </c>
      <c r="G89" s="138">
        <v>1.2564</v>
      </c>
      <c r="H89" s="138" t="s">
        <v>82</v>
      </c>
      <c r="I89" s="138">
        <v>0.7483</v>
      </c>
      <c r="J89" s="138">
        <v>0.7392</v>
      </c>
      <c r="K89" s="138">
        <v>0.1242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1.2865</v>
      </c>
      <c r="E90" s="139">
        <v>1.45</v>
      </c>
      <c r="F90" s="139">
        <v>0.0128</v>
      </c>
      <c r="G90" s="139">
        <v>1.679</v>
      </c>
      <c r="H90" s="139">
        <v>1.3363</v>
      </c>
      <c r="I90" s="139" t="s">
        <v>82</v>
      </c>
      <c r="J90" s="139">
        <v>0.9878</v>
      </c>
      <c r="K90" s="139">
        <v>0.1659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1.3024</v>
      </c>
      <c r="E91" s="138">
        <v>1.468</v>
      </c>
      <c r="F91" s="138">
        <v>0.0129</v>
      </c>
      <c r="G91" s="138">
        <v>1.6998</v>
      </c>
      <c r="H91" s="138">
        <v>1.3529</v>
      </c>
      <c r="I91" s="138">
        <v>1.0124</v>
      </c>
      <c r="J91" s="138" t="s">
        <v>82</v>
      </c>
      <c r="K91" s="138">
        <v>0.168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7.7543</v>
      </c>
      <c r="E92" s="139">
        <v>8.7399</v>
      </c>
      <c r="F92" s="139">
        <v>0.0769</v>
      </c>
      <c r="G92" s="139">
        <v>10.1201</v>
      </c>
      <c r="H92" s="139">
        <v>8.0547</v>
      </c>
      <c r="I92" s="139">
        <v>6.0274</v>
      </c>
      <c r="J92" s="139">
        <v>5.9538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2016-08-17T06:24:57Z</dcterms:modified>
  <cp:category/>
  <cp:version/>
  <cp:contentType/>
  <cp:contentStatus/>
</cp:coreProperties>
</file>