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<sst xmlns="http://schemas.openxmlformats.org/spreadsheetml/2006/main" count="170" uniqueCount="104">
  <si>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</si>
  <si>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</si>
  <si>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</si>
  <si>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</si>
  <si>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</si>
  <si>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</si>
  <si>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</si>
  <si>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</si>
  <si>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</si>
  <si>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</si>
  <si>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</si>
  <si>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</si>
  <si>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</si>
  <si>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</si>
  <si>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</si>
  <si>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</si>
  <si>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</si>
  <si>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</si>
  <si>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</si>
  <si>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</si>
  <si>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</si>
  <si>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</si>
  <si>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</si>
  <si>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</si>
  <si>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</si>
  <si>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</si>
  <si>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</si>
  <si>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</si>
  <si>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</si>
  <si>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</si>
  <si>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</si>
  <si>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</si>
  <si>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</si>
  <si>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</si>
  <si>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</si>
  <si>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</si>
  <si>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</si>
  <si>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</si>
  <si>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</si>
  <si>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</si>
  <si>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</si>
  <si>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</si>
  <si>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</si>
  <si>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</si>
  <si>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</si>
  <si>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</si>
  <si>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</si>
  <si>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</si>
  <si>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</si>
  <si>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</si>
  <si>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</si>
  <si>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</si>
  <si>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</si>
  <si>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</si>
  <si>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</si>
  <si>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</si>
  <si>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</si>
  <si>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</si>
  <si>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</si>
  <si>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</si>
  <si>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</si>
  <si>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</si>
  <si>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</si>
  <si>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</si>
  <si>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</si>
  <si>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</si>
  <si>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</si>
  <si>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</si>
  <si>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</si>
  <si>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</si>
  <si>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</si>
  <si>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</si>
  <si>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</si>
  <si>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</si>
  <si>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</si>
  <si>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</si>
  <si>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</si>
  <si>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</si>
  <si>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</si>
  <si>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</si>
  <si>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</si>
  <si>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</si>
  <si>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</si>
  <si>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</si>
  <si>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</si>
  <si>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</si>
  <si>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</si>
  <si>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</si>
  <si>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</si>
  <si>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</si>
  <si>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</si>
  <si>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</si>
  <si>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</si>
  <si>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</si>
  <si>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</si>
  <si>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</si>
  <si>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</si>
  <si>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</si>
  <si>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</si>
  <si>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</si>
  <si>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16 липня 2019 року</t>
  </si>
  <si>
    <t>CME - Листопад'19</t>
  </si>
  <si>
    <t>CME - Жовтень'19</t>
  </si>
  <si>
    <t>CME -Січень'20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</si>
</sst>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3">
      <selection activeCell="I74" sqref="I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100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88</v>
      </c>
      <c r="C7" s="113">
        <v>0.056</v>
      </c>
      <c r="D7" s="14">
        <v>4.352</v>
      </c>
      <c r="E7" s="113">
        <f aca="true" t="shared" si="0" ref="E7:F9">C7*39.3683</f>
        <v>2.2046248</v>
      </c>
      <c r="F7" s="13">
        <f>D7*39.3683</f>
        <v>171.3308416</v>
      </c>
    </row>
    <row r="8" spans="2:6" s="6" customFormat="1" ht="15">
      <c r="B8" s="24" t="s">
        <v>95</v>
      </c>
      <c r="C8" s="113">
        <v>0.056</v>
      </c>
      <c r="D8" s="14">
        <v>4.422</v>
      </c>
      <c r="E8" s="113">
        <f t="shared" si="0"/>
        <v>2.2046248</v>
      </c>
      <c r="F8" s="13">
        <f t="shared" si="0"/>
        <v>174.08662259999997</v>
      </c>
    </row>
    <row r="9" spans="2:17" s="6" customFormat="1" ht="15">
      <c r="B9" s="24" t="s">
        <v>92</v>
      </c>
      <c r="C9" s="113">
        <v>0.052</v>
      </c>
      <c r="D9" s="14">
        <v>4.486</v>
      </c>
      <c r="E9" s="113">
        <f t="shared" si="0"/>
        <v>2.0471516</v>
      </c>
      <c r="F9" s="13">
        <f>D9*39.3683</f>
        <v>176.60619379999997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0">
        <v>0.14</v>
      </c>
      <c r="D12" s="13">
        <v>177.5</v>
      </c>
      <c r="E12" s="130">
        <f aca="true" t="shared" si="1" ref="E12:F14">C12/$D$86</f>
        <v>0.1569154898004932</v>
      </c>
      <c r="F12" s="71">
        <f t="shared" si="1"/>
        <v>198.9464245684824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2">
        <v>0</v>
      </c>
      <c r="D13" s="13">
        <v>175.5</v>
      </c>
      <c r="E13" s="132">
        <f t="shared" si="1"/>
        <v>0</v>
      </c>
      <c r="F13" s="71">
        <f t="shared" si="1"/>
        <v>196.70477471418965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30">
        <v>0.28</v>
      </c>
      <c r="D14" s="13">
        <v>177.25</v>
      </c>
      <c r="E14" s="130">
        <f t="shared" si="1"/>
        <v>0.3138309796009864</v>
      </c>
      <c r="F14" s="71">
        <f t="shared" si="1"/>
        <v>198.6662183366958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32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9">
        <v>0</v>
      </c>
      <c r="D17" s="87" t="s">
        <v>72</v>
      </c>
      <c r="E17" s="132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2">
        <v>20</v>
      </c>
      <c r="D18" s="87">
        <v>24190</v>
      </c>
      <c r="E18" s="130">
        <f>C18/$D$87</f>
        <v>0.18479164741753673</v>
      </c>
      <c r="F18" s="71">
        <f>D18/$D$87</f>
        <v>223.50549755151067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0">
        <v>110</v>
      </c>
      <c r="D19" s="87">
        <v>25280</v>
      </c>
      <c r="E19" s="115">
        <f>C19/$D$87</f>
        <v>1.0163540607964519</v>
      </c>
      <c r="F19" s="71">
        <f>D19/$D$87</f>
        <v>233.57664233576642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88</v>
      </c>
      <c r="C22" s="113">
        <v>0.002</v>
      </c>
      <c r="D22" s="14">
        <v>5.076</v>
      </c>
      <c r="E22" s="113">
        <f aca="true" t="shared" si="2" ref="E22:F24">C22*36.7437</f>
        <v>0.0734874</v>
      </c>
      <c r="F22" s="13">
        <f t="shared" si="2"/>
        <v>186.51102119999996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95</v>
      </c>
      <c r="C23" s="113">
        <v>0.006</v>
      </c>
      <c r="D23" s="14">
        <v>5.194</v>
      </c>
      <c r="E23" s="113">
        <f t="shared" si="2"/>
        <v>0.2204622</v>
      </c>
      <c r="F23" s="13">
        <f t="shared" si="2"/>
        <v>190.84677779999998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0.014</v>
      </c>
      <c r="D24" s="75">
        <v>5.316</v>
      </c>
      <c r="E24" s="113">
        <f t="shared" si="2"/>
        <v>0.5144118</v>
      </c>
      <c r="F24" s="13">
        <f t="shared" si="2"/>
        <v>195.3295092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0">
        <v>0.57</v>
      </c>
      <c r="D27" s="71">
        <v>175.75</v>
      </c>
      <c r="E27" s="130">
        <f aca="true" t="shared" si="3" ref="E27:F29">C27/$D$86</f>
        <v>0.6388702084734365</v>
      </c>
      <c r="F27" s="71">
        <f>D27/$D$86</f>
        <v>196.98498094597625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30">
        <v>0.41</v>
      </c>
      <c r="D28" s="13">
        <v>180.75</v>
      </c>
      <c r="E28" s="130">
        <f t="shared" si="3"/>
        <v>0.45953822013001566</v>
      </c>
      <c r="F28" s="71">
        <f t="shared" si="3"/>
        <v>202.58910558170814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0">
        <v>0.67</v>
      </c>
      <c r="D29" s="13">
        <v>184</v>
      </c>
      <c r="E29" s="130">
        <f>C29/$D$86</f>
        <v>0.7509527011880744</v>
      </c>
      <c r="F29" s="71">
        <f t="shared" si="3"/>
        <v>206.23178659493388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0.67</v>
      </c>
      <c r="D32" s="13">
        <v>373</v>
      </c>
      <c r="E32" s="115">
        <f aca="true" t="shared" si="4" ref="E32:F34">C32/$D$86</f>
        <v>0.7509527011880744</v>
      </c>
      <c r="F32" s="71">
        <f t="shared" si="4"/>
        <v>418.0676978255996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2">
        <v>0</v>
      </c>
      <c r="D33" s="13">
        <v>372.75</v>
      </c>
      <c r="E33" s="132">
        <f t="shared" si="4"/>
        <v>0</v>
      </c>
      <c r="F33" s="71">
        <f>D33/$D$86</f>
        <v>417.78749159381306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2">
        <v>0</v>
      </c>
      <c r="D34" s="66">
        <v>373</v>
      </c>
      <c r="E34" s="132">
        <f t="shared" si="4"/>
        <v>0</v>
      </c>
      <c r="F34" s="71">
        <f t="shared" si="4"/>
        <v>418.0676978255996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74" t="s">
        <v>80</v>
      </c>
      <c r="C37" s="113">
        <v>0.054</v>
      </c>
      <c r="D37" s="75">
        <v>2.756</v>
      </c>
      <c r="E37" s="113">
        <f aca="true" t="shared" si="5" ref="E37:F39">C37*58.0164</f>
        <v>3.1328856</v>
      </c>
      <c r="F37" s="71">
        <f t="shared" si="5"/>
        <v>159.8931984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74" t="s">
        <v>89</v>
      </c>
      <c r="C38" s="113">
        <v>0.05</v>
      </c>
      <c r="D38" s="75">
        <v>2.79</v>
      </c>
      <c r="E38" s="113">
        <f t="shared" si="5"/>
        <v>2.90082</v>
      </c>
      <c r="F38" s="71">
        <f t="shared" si="5"/>
        <v>161.865756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74" t="s">
        <v>94</v>
      </c>
      <c r="C39" s="113">
        <v>0.036</v>
      </c>
      <c r="D39" s="75">
        <v>2.834</v>
      </c>
      <c r="E39" s="113">
        <f t="shared" si="5"/>
        <v>2.0885903999999997</v>
      </c>
      <c r="F39" s="71">
        <f t="shared" si="5"/>
        <v>164.4184776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6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87</v>
      </c>
      <c r="C42" s="113">
        <v>0.14</v>
      </c>
      <c r="D42" s="75">
        <v>8.874</v>
      </c>
      <c r="E42" s="113">
        <f aca="true" t="shared" si="6" ref="E42:F44">C42*36.7437</f>
        <v>5.144118</v>
      </c>
      <c r="F42" s="71">
        <f t="shared" si="6"/>
        <v>326.0635938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0.14</v>
      </c>
      <c r="D43" s="75">
        <v>8.932</v>
      </c>
      <c r="E43" s="113">
        <f t="shared" si="6"/>
        <v>5.144118</v>
      </c>
      <c r="F43" s="71">
        <f t="shared" si="6"/>
        <v>328.1947284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13">
        <v>0.14</v>
      </c>
      <c r="D44" s="75">
        <v>9.064</v>
      </c>
      <c r="E44" s="113">
        <f t="shared" si="6"/>
        <v>5.144118</v>
      </c>
      <c r="F44" s="71">
        <f t="shared" si="6"/>
        <v>333.04489679999995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87</v>
      </c>
      <c r="C52" s="113">
        <v>3.2</v>
      </c>
      <c r="D52" s="76">
        <v>309.5</v>
      </c>
      <c r="E52" s="113">
        <f aca="true" t="shared" si="7" ref="E52:F54">C52*1.1023</f>
        <v>3.5273600000000003</v>
      </c>
      <c r="F52" s="76">
        <f t="shared" si="7"/>
        <v>341.16185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3">
        <v>3.4</v>
      </c>
      <c r="D53" s="76">
        <v>310</v>
      </c>
      <c r="E53" s="113">
        <f t="shared" si="7"/>
        <v>3.74782</v>
      </c>
      <c r="F53" s="76">
        <f t="shared" si="7"/>
        <v>341.713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102</v>
      </c>
      <c r="C54" s="113">
        <v>3.2</v>
      </c>
      <c r="D54" s="76">
        <v>311.7</v>
      </c>
      <c r="E54" s="113">
        <f>C54*1.1023</f>
        <v>3.5273600000000003</v>
      </c>
      <c r="F54" s="76">
        <f t="shared" si="7"/>
        <v>343.58691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87</v>
      </c>
      <c r="C57" s="130">
        <v>0.29</v>
      </c>
      <c r="D57" s="71">
        <v>28</v>
      </c>
      <c r="E57" s="130">
        <f aca="true" t="shared" si="8" ref="E57:F59">C57/454*1000</f>
        <v>0.6387665198237885</v>
      </c>
      <c r="F57" s="71">
        <f t="shared" si="8"/>
        <v>61.67400881057269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30">
        <v>0.3</v>
      </c>
      <c r="D58" s="71">
        <v>28.12</v>
      </c>
      <c r="E58" s="130">
        <f t="shared" si="8"/>
        <v>0.6607929515418502</v>
      </c>
      <c r="F58" s="71">
        <f t="shared" si="8"/>
        <v>61.93832599118943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30">
        <v>0.31</v>
      </c>
      <c r="D59" s="71">
        <v>28.24</v>
      </c>
      <c r="E59" s="130">
        <f t="shared" si="8"/>
        <v>0.6828193832599119</v>
      </c>
      <c r="F59" s="71">
        <f t="shared" si="8"/>
        <v>62.20264317180616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3">
        <v>0.1</v>
      </c>
      <c r="D62" s="75">
        <v>11.805</v>
      </c>
      <c r="E62" s="113">
        <f aca="true" t="shared" si="9" ref="E62:F64">C62*22.026</f>
        <v>2.2026</v>
      </c>
      <c r="F62" s="71">
        <f t="shared" si="9"/>
        <v>260.01693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3">
        <v>0.07</v>
      </c>
      <c r="D63" s="75">
        <v>11.985</v>
      </c>
      <c r="E63" s="113">
        <f t="shared" si="9"/>
        <v>1.5418200000000002</v>
      </c>
      <c r="F63" s="71">
        <f t="shared" si="9"/>
        <v>263.98161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103</v>
      </c>
      <c r="C64" s="113">
        <v>0.07</v>
      </c>
      <c r="D64" s="75">
        <v>12.145</v>
      </c>
      <c r="E64" s="113">
        <f t="shared" si="9"/>
        <v>1.5418200000000002</v>
      </c>
      <c r="F64" s="71">
        <f t="shared" si="9"/>
        <v>267.50577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5" t="s">
        <v>77</v>
      </c>
      <c r="D66" s="146"/>
      <c r="E66" s="145" t="s">
        <v>23</v>
      </c>
      <c r="F66" s="146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0.037</v>
      </c>
      <c r="D67" s="75">
        <v>1.522</v>
      </c>
      <c r="E67" s="113">
        <f aca="true" t="shared" si="10" ref="E67:F69">C67/3.785</f>
        <v>0.009775429326287978</v>
      </c>
      <c r="F67" s="71">
        <f t="shared" si="10"/>
        <v>0.402113606340819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3">
        <v>0.037</v>
      </c>
      <c r="D68" s="75">
        <v>1.538</v>
      </c>
      <c r="E68" s="113">
        <f t="shared" si="10"/>
        <v>0.009775429326287978</v>
      </c>
      <c r="F68" s="71">
        <f t="shared" si="10"/>
        <v>0.40634081902245706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85</v>
      </c>
      <c r="C69" s="113">
        <v>0.037</v>
      </c>
      <c r="D69" s="75">
        <v>1.547</v>
      </c>
      <c r="E69" s="113">
        <f t="shared" si="10"/>
        <v>0.009775429326287978</v>
      </c>
      <c r="F69" s="71">
        <f t="shared" si="10"/>
        <v>0.40871862615587845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78</v>
      </c>
      <c r="C72" s="139">
        <v>0.00125</v>
      </c>
      <c r="D72" s="125">
        <v>1.043</v>
      </c>
      <c r="E72" s="139">
        <f>C72/454*100</f>
        <v>0.00027533039647577095</v>
      </c>
      <c r="F72" s="77">
        <f>D72/454*1000</f>
        <v>2.2973568281938324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87</v>
      </c>
      <c r="C73" s="139">
        <v>0.00075</v>
      </c>
      <c r="D73" s="125">
        <v>1.0325</v>
      </c>
      <c r="E73" s="139">
        <f>C73/454*100</f>
        <v>0.00016519823788546255</v>
      </c>
      <c r="F73" s="77">
        <f>D73/454*1000</f>
        <v>2.2742290748898677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41">
        <v>0</v>
      </c>
      <c r="D74" s="125">
        <v>1.045</v>
      </c>
      <c r="E74" s="141">
        <f>C74/454*100</f>
        <v>0</v>
      </c>
      <c r="F74" s="77">
        <f>D74/454*1000</f>
        <v>2.301762114537445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34">
        <v>0.0007</v>
      </c>
      <c r="D77" s="126">
        <v>0.1197</v>
      </c>
      <c r="E77" s="134">
        <f aca="true" t="shared" si="11" ref="E77:F79">C77/454*1000000</f>
        <v>1.5418502202643172</v>
      </c>
      <c r="F77" s="71">
        <f t="shared" si="11"/>
        <v>263.6563876651983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92</v>
      </c>
      <c r="C78" s="134">
        <v>0.0009</v>
      </c>
      <c r="D78" s="126" t="s">
        <v>72</v>
      </c>
      <c r="E78" s="134">
        <f t="shared" si="11"/>
        <v>1.9823788546255507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34">
        <v>0.0007</v>
      </c>
      <c r="D79" s="126" t="s">
        <v>72</v>
      </c>
      <c r="E79" s="134">
        <f t="shared" si="11"/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1.1208</v>
      </c>
      <c r="F85" s="137">
        <v>0.0092</v>
      </c>
      <c r="G85" s="137">
        <v>1.2393</v>
      </c>
      <c r="H85" s="137">
        <v>1.0117</v>
      </c>
      <c r="I85" s="137">
        <v>0.7653</v>
      </c>
      <c r="J85" s="137">
        <v>0.7011</v>
      </c>
      <c r="K85" s="137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0.8922</v>
      </c>
      <c r="E86" s="137" t="s">
        <v>72</v>
      </c>
      <c r="F86" s="137">
        <v>0.0082</v>
      </c>
      <c r="G86" s="137">
        <v>1.1057</v>
      </c>
      <c r="H86" s="137">
        <v>0.9027</v>
      </c>
      <c r="I86" s="137">
        <v>0.6828</v>
      </c>
      <c r="J86" s="137">
        <v>0.6255</v>
      </c>
      <c r="K86" s="137">
        <v>0.1142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108.23</v>
      </c>
      <c r="E87" s="137">
        <v>121.3042</v>
      </c>
      <c r="F87" s="137" t="s">
        <v>72</v>
      </c>
      <c r="G87" s="137">
        <v>134.1294</v>
      </c>
      <c r="H87" s="137">
        <v>109.5002</v>
      </c>
      <c r="I87" s="137">
        <v>82.827</v>
      </c>
      <c r="J87" s="137">
        <v>75.8801</v>
      </c>
      <c r="K87" s="137">
        <v>13.8518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0.8069</v>
      </c>
      <c r="E88" s="137">
        <v>0.9044</v>
      </c>
      <c r="F88" s="137">
        <v>0.0075</v>
      </c>
      <c r="G88" s="137" t="s">
        <v>72</v>
      </c>
      <c r="H88" s="137">
        <v>0.8164</v>
      </c>
      <c r="I88" s="137">
        <v>0.6175</v>
      </c>
      <c r="J88" s="137">
        <v>0.5657</v>
      </c>
      <c r="K88" s="137">
        <v>0.1033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0.9884</v>
      </c>
      <c r="E89" s="137">
        <v>1.1078</v>
      </c>
      <c r="F89" s="137">
        <v>0.0091</v>
      </c>
      <c r="G89" s="137">
        <v>1.2249</v>
      </c>
      <c r="H89" s="137" t="s">
        <v>72</v>
      </c>
      <c r="I89" s="137">
        <v>0.7564</v>
      </c>
      <c r="J89" s="137">
        <v>0.693</v>
      </c>
      <c r="K89" s="137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1.3067</v>
      </c>
      <c r="E90" s="137">
        <v>1.4645</v>
      </c>
      <c r="F90" s="137">
        <v>0.0121</v>
      </c>
      <c r="G90" s="137">
        <v>1.6194</v>
      </c>
      <c r="H90" s="137">
        <v>1.322</v>
      </c>
      <c r="I90" s="137" t="s">
        <v>72</v>
      </c>
      <c r="J90" s="137">
        <v>0.9161</v>
      </c>
      <c r="K90" s="137">
        <v>0.1672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1.4263</v>
      </c>
      <c r="E91" s="137">
        <v>1.5986</v>
      </c>
      <c r="F91" s="137">
        <v>0.0132</v>
      </c>
      <c r="G91" s="137">
        <v>1.7677</v>
      </c>
      <c r="H91" s="137">
        <v>1.4431</v>
      </c>
      <c r="I91" s="137">
        <v>1.0916</v>
      </c>
      <c r="J91" s="137" t="s">
        <v>72</v>
      </c>
      <c r="K91" s="137">
        <v>0.1825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7.8134</v>
      </c>
      <c r="E92" s="137">
        <v>8.7573</v>
      </c>
      <c r="F92" s="137">
        <v>0.0722</v>
      </c>
      <c r="G92" s="137">
        <v>9.6831</v>
      </c>
      <c r="H92" s="137">
        <v>7.9051</v>
      </c>
      <c r="I92" s="137">
        <v>5.9795</v>
      </c>
      <c r="J92" s="137">
        <v>5.478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0.8922198429693077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4"/>
      <c r="D123" s="163"/>
      <c r="E123" s="163"/>
      <c r="F123" s="155"/>
      <c r="G123" s="119"/>
      <c r="H123" s="119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19"/>
      <c r="H124" s="119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19"/>
      <c r="H125" s="119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19"/>
      <c r="H126" s="119"/>
    </row>
    <row r="127" spans="2:8" ht="15" customHeight="1">
      <c r="B127" s="158"/>
      <c r="C127" s="161"/>
      <c r="D127" s="162"/>
      <c r="E127" s="161"/>
      <c r="F127" s="162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2019-07-17T07:55:26Z</dcterms:modified>
  <cp:category/>
  <cp:version/>
  <cp:contentType/>
  <cp:contentStatus/>
</cp:coreProperties>
</file>