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<sst xmlns="http://schemas.openxmlformats.org/spreadsheetml/2006/main" count="164" uniqueCount="102">
  <si>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</si>
  <si>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</si>
  <si>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</si>
  <si>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</si>
  <si>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</si>
  <si>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</si>
  <si>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</si>
  <si>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</si>
  <si>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</si>
  <si>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</si>
  <si>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</si>
  <si>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</si>
  <si>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</si>
  <si>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</si>
  <si>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</si>
  <si>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</si>
  <si>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</si>
  <si>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</si>
  <si>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</si>
  <si>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</si>
  <si>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</si>
  <si>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</si>
  <si>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</si>
  <si>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</si>
  <si>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</si>
  <si>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</si>
  <si>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</si>
  <si>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</si>
  <si>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</si>
  <si>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</si>
  <si>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</si>
  <si>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</si>
  <si>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</si>
  <si>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</si>
  <si>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</si>
  <si>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</si>
  <si>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</si>
  <si>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</si>
  <si>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</si>
  <si>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</si>
  <si>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</si>
  <si>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</si>
  <si>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</si>
  <si>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</si>
  <si>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</si>
  <si>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</si>
  <si>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</si>
  <si>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</si>
  <si>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</si>
  <si>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</si>
  <si>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</si>
  <si>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</si>
  <si>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</si>
  <si>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</si>
  <si>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</si>
  <si>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</si>
  <si>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</si>
  <si>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</si>
  <si>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</si>
  <si>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</si>
  <si>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</si>
  <si>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</si>
  <si>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</si>
  <si>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</si>
  <si>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</si>
  <si>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</si>
  <si>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</si>
  <si>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</si>
  <si>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</si>
  <si>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</si>
  <si>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</si>
  <si>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</si>
  <si>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</si>
  <si>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</si>
  <si>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</si>
  <si>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</si>
  <si>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</si>
  <si>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-Травень'19</t>
  </si>
  <si>
    <t>Ціна ($) за амер, галон</t>
  </si>
  <si>
    <t>CME - Липень'19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</si>
  <si>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</si>
  <si>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</si>
  <si>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</si>
  <si>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</si>
  <si>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Червень '19 (¥/МT)</t>
  </si>
  <si>
    <t>TOCOM - Вересень '19 (¥/МT)</t>
  </si>
  <si>
    <t>TOCOM - Серпень  '19 (¥/МT)</t>
  </si>
  <si>
    <t>Euronext -Листопад'19 (€/МT)</t>
  </si>
  <si>
    <t>CME -Жовтень'19</t>
  </si>
  <si>
    <t>CME - Червень'19</t>
  </si>
  <si>
    <t>CME -Вересень'19</t>
  </si>
  <si>
    <t>CME - Серпень'19</t>
  </si>
  <si>
    <t>CME - Вересень'19</t>
  </si>
  <si>
    <t>Euronext - Грудень '19 (€/МT)</t>
  </si>
  <si>
    <t>TOCOM -Листопад'19 (¥/МT)</t>
  </si>
  <si>
    <t>TOCOM - Листопад '19 (¥/МT)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</si>
  <si>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</si>
  <si>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</si>
  <si>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</si>
  <si>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</si>
  <si>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</si>
  <si>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16 травня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</si>
</sst>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0" fontId="75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9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8" t="s">
        <v>101</v>
      </c>
      <c r="D4" s="159"/>
      <c r="E4" s="159"/>
      <c r="F4" s="16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2" t="s">
        <v>5</v>
      </c>
      <c r="D6" s="153"/>
      <c r="E6" s="152" t="s">
        <v>6</v>
      </c>
      <c r="F6" s="153"/>
      <c r="G6"/>
      <c r="H6"/>
      <c r="I6"/>
    </row>
    <row r="7" spans="2:6" s="6" customFormat="1" ht="15">
      <c r="B7" s="24" t="s">
        <v>79</v>
      </c>
      <c r="C7" s="116">
        <v>0.094</v>
      </c>
      <c r="D7" s="14">
        <v>3.8</v>
      </c>
      <c r="E7" s="116">
        <f aca="true" t="shared" si="0" ref="E7:F9">C7*39.3683</f>
        <v>3.7006202</v>
      </c>
      <c r="F7" s="13">
        <f>D7*39.3683</f>
        <v>149.59954</v>
      </c>
    </row>
    <row r="8" spans="2:6" s="6" customFormat="1" ht="15">
      <c r="B8" s="24" t="s">
        <v>92</v>
      </c>
      <c r="C8" s="116">
        <v>0.086</v>
      </c>
      <c r="D8" s="14">
        <v>3.872</v>
      </c>
      <c r="E8" s="116">
        <f t="shared" si="0"/>
        <v>3.3856737999999997</v>
      </c>
      <c r="F8" s="13">
        <f t="shared" si="0"/>
        <v>152.4340576</v>
      </c>
    </row>
    <row r="9" spans="2:17" s="6" customFormat="1" ht="15">
      <c r="B9" s="24" t="s">
        <v>99</v>
      </c>
      <c r="C9" s="116">
        <v>0.076</v>
      </c>
      <c r="D9" s="14">
        <v>3.97</v>
      </c>
      <c r="E9" s="116">
        <f t="shared" si="0"/>
        <v>2.9919908</v>
      </c>
      <c r="F9" s="13">
        <f>D9*39.3683</f>
        <v>156.292151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4"/>
      <c r="D10" s="7"/>
      <c r="E10" s="135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2" t="s">
        <v>7</v>
      </c>
      <c r="D11" s="153"/>
      <c r="E11" s="152" t="s">
        <v>6</v>
      </c>
      <c r="F11" s="153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81</v>
      </c>
      <c r="C12" s="131">
        <v>1.07</v>
      </c>
      <c r="D12" s="13">
        <v>162.25</v>
      </c>
      <c r="E12" s="131">
        <f aca="true" t="shared" si="1" ref="E12:F14">C12/$D$86</f>
        <v>1.1957979436745643</v>
      </c>
      <c r="F12" s="71">
        <f t="shared" si="1"/>
        <v>181.32543585158695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80</v>
      </c>
      <c r="C13" s="131">
        <v>0.59</v>
      </c>
      <c r="D13" s="13">
        <v>167.75</v>
      </c>
      <c r="E13" s="131">
        <f t="shared" si="1"/>
        <v>0.659365221278498</v>
      </c>
      <c r="F13" s="71">
        <f t="shared" si="1"/>
        <v>187.47206079570853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87</v>
      </c>
      <c r="C14" s="115">
        <v>1.04</v>
      </c>
      <c r="D14" s="13">
        <v>170.25</v>
      </c>
      <c r="E14" s="115">
        <f t="shared" si="1"/>
        <v>1.16227089852481</v>
      </c>
      <c r="F14" s="71">
        <f t="shared" si="1"/>
        <v>190.2659812248547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5"/>
      <c r="D15" s="52"/>
      <c r="E15" s="115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5" t="s">
        <v>74</v>
      </c>
      <c r="D16" s="155"/>
      <c r="E16" s="152" t="s">
        <v>6</v>
      </c>
      <c r="F16" s="153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82</v>
      </c>
      <c r="C17" s="139">
        <v>480</v>
      </c>
      <c r="D17" s="87">
        <v>23080</v>
      </c>
      <c r="E17" s="115">
        <f aca="true" t="shared" si="2" ref="E17:F19">C17/$D$87</f>
        <v>4.375170905113481</v>
      </c>
      <c r="F17" s="71">
        <f t="shared" si="2"/>
        <v>210.37280102087323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85</v>
      </c>
      <c r="C18" s="139">
        <v>320</v>
      </c>
      <c r="D18" s="87">
        <v>23010</v>
      </c>
      <c r="E18" s="115">
        <f t="shared" si="2"/>
        <v>2.9167806034089874</v>
      </c>
      <c r="F18" s="71">
        <f t="shared" si="2"/>
        <v>209.7347552638775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94</v>
      </c>
      <c r="C19" s="139">
        <v>330</v>
      </c>
      <c r="D19" s="87">
        <v>22450</v>
      </c>
      <c r="E19" s="115">
        <f t="shared" si="2"/>
        <v>3.0079299972655185</v>
      </c>
      <c r="F19" s="71">
        <f t="shared" si="2"/>
        <v>204.63038920791178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2" t="s">
        <v>5</v>
      </c>
      <c r="D21" s="153"/>
      <c r="E21" s="155" t="s">
        <v>6</v>
      </c>
      <c r="F21" s="155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79</v>
      </c>
      <c r="C22" s="116">
        <v>0.182</v>
      </c>
      <c r="D22" s="14">
        <v>4.676</v>
      </c>
      <c r="E22" s="116">
        <f aca="true" t="shared" si="3" ref="E22:F24">C22*36.7437</f>
        <v>6.687353399999999</v>
      </c>
      <c r="F22" s="13">
        <f t="shared" si="3"/>
        <v>171.8135412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92</v>
      </c>
      <c r="C23" s="116">
        <v>0.172</v>
      </c>
      <c r="D23" s="14">
        <v>4.744</v>
      </c>
      <c r="E23" s="116">
        <f t="shared" si="3"/>
        <v>6.3199163999999985</v>
      </c>
      <c r="F23" s="13">
        <f t="shared" si="3"/>
        <v>174.31211279999997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99</v>
      </c>
      <c r="C24" s="116">
        <v>0.156</v>
      </c>
      <c r="D24" s="75">
        <v>4.872</v>
      </c>
      <c r="E24" s="116">
        <f t="shared" si="3"/>
        <v>5.7320172</v>
      </c>
      <c r="F24" s="13">
        <f t="shared" si="3"/>
        <v>179.0153064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2"/>
      <c r="C25" s="113"/>
      <c r="D25" s="117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5" t="s">
        <v>9</v>
      </c>
      <c r="D26" s="155"/>
      <c r="E26" s="152" t="s">
        <v>10</v>
      </c>
      <c r="F26" s="153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83</v>
      </c>
      <c r="C27" s="115">
        <v>1.02</v>
      </c>
      <c r="D27" s="71">
        <v>173.75</v>
      </c>
      <c r="E27" s="115">
        <f aca="true" t="shared" si="4" ref="E27:F29">C27/$D$86</f>
        <v>1.1399195350916405</v>
      </c>
      <c r="F27" s="71">
        <f>D27/$D$86</f>
        <v>194.17746982565936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93</v>
      </c>
      <c r="C28" s="115">
        <v>0.99</v>
      </c>
      <c r="D28" s="13">
        <v>177.75</v>
      </c>
      <c r="E28" s="115">
        <f t="shared" si="4"/>
        <v>1.1063924899418864</v>
      </c>
      <c r="F28" s="71">
        <f t="shared" si="4"/>
        <v>198.64774251229323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98</v>
      </c>
      <c r="C29" s="115">
        <v>0.97</v>
      </c>
      <c r="D29" s="13">
        <v>181.25</v>
      </c>
      <c r="E29" s="115">
        <f>C29/$D$86</f>
        <v>1.0840411265087169</v>
      </c>
      <c r="F29" s="71">
        <f t="shared" si="4"/>
        <v>202.5592311130979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5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5" t="s">
        <v>12</v>
      </c>
      <c r="D31" s="155"/>
      <c r="E31" s="155" t="s">
        <v>10</v>
      </c>
      <c r="F31" s="155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80</v>
      </c>
      <c r="C32" s="115">
        <v>0.34</v>
      </c>
      <c r="D32" s="13">
        <v>364.25</v>
      </c>
      <c r="E32" s="115">
        <f aca="true" t="shared" si="5" ref="E32:F34">C32/$D$86</f>
        <v>0.3799731783638802</v>
      </c>
      <c r="F32" s="71">
        <f t="shared" si="5"/>
        <v>407.0742065265981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87</v>
      </c>
      <c r="C33" s="115">
        <v>0.48</v>
      </c>
      <c r="D33" s="13">
        <v>367.75</v>
      </c>
      <c r="E33" s="115">
        <f t="shared" si="5"/>
        <v>0.5364327223960661</v>
      </c>
      <c r="F33" s="71">
        <f>D33/$D$86</f>
        <v>410.9856951274028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97</v>
      </c>
      <c r="C34" s="115">
        <v>0.41</v>
      </c>
      <c r="D34" s="66">
        <v>370.75</v>
      </c>
      <c r="E34" s="115">
        <f t="shared" si="5"/>
        <v>0.4582029503799731</v>
      </c>
      <c r="F34" s="71">
        <f t="shared" si="5"/>
        <v>414.3383996423782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4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0" t="s">
        <v>5</v>
      </c>
      <c r="D36" s="151"/>
      <c r="E36" s="150" t="s">
        <v>6</v>
      </c>
      <c r="F36" s="151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79</v>
      </c>
      <c r="C37" s="116">
        <v>0.064</v>
      </c>
      <c r="D37" s="75">
        <v>2.962</v>
      </c>
      <c r="E37" s="116">
        <f aca="true" t="shared" si="6" ref="E37:F39">C37*58.0164</f>
        <v>3.7130495999999997</v>
      </c>
      <c r="F37" s="71">
        <f t="shared" si="6"/>
        <v>171.8445768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90</v>
      </c>
      <c r="C38" s="116">
        <v>0.046</v>
      </c>
      <c r="D38" s="75" t="s">
        <v>72</v>
      </c>
      <c r="E38" s="116">
        <f t="shared" si="6"/>
        <v>2.6687543999999996</v>
      </c>
      <c r="F38" s="71" t="s">
        <v>72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99</v>
      </c>
      <c r="C39" s="116">
        <v>0.036</v>
      </c>
      <c r="D39" s="75">
        <v>2.676</v>
      </c>
      <c r="E39" s="116">
        <f t="shared" si="6"/>
        <v>2.0885903999999997</v>
      </c>
      <c r="F39" s="71">
        <f t="shared" si="6"/>
        <v>155.2518864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2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0" t="s">
        <v>5</v>
      </c>
      <c r="D41" s="151"/>
      <c r="E41" s="150" t="s">
        <v>6</v>
      </c>
      <c r="F41" s="151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79</v>
      </c>
      <c r="C42" s="116">
        <v>0.042</v>
      </c>
      <c r="D42" s="75">
        <v>8.4</v>
      </c>
      <c r="E42" s="116">
        <f aca="true" t="shared" si="7" ref="E42:F44">C42*36.7437</f>
        <v>1.5432354</v>
      </c>
      <c r="F42" s="71">
        <f t="shared" si="7"/>
        <v>308.64707999999996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91</v>
      </c>
      <c r="C43" s="116">
        <v>0.044</v>
      </c>
      <c r="D43" s="75">
        <v>8.47</v>
      </c>
      <c r="E43" s="116">
        <f t="shared" si="7"/>
        <v>1.6167227999999998</v>
      </c>
      <c r="F43" s="71">
        <f t="shared" si="7"/>
        <v>311.219139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92</v>
      </c>
      <c r="C44" s="116">
        <v>0.044</v>
      </c>
      <c r="D44" s="75">
        <v>8.532</v>
      </c>
      <c r="E44" s="116">
        <f t="shared" si="7"/>
        <v>1.6167227999999998</v>
      </c>
      <c r="F44" s="71">
        <f t="shared" si="7"/>
        <v>313.4972484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3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5" t="s">
        <v>73</v>
      </c>
      <c r="D46" s="155"/>
      <c r="E46" s="152" t="s">
        <v>6</v>
      </c>
      <c r="F46" s="153"/>
      <c r="G46" s="23"/>
      <c r="H46" s="23"/>
      <c r="I46" s="23"/>
      <c r="K46" s="23"/>
      <c r="L46" s="23"/>
      <c r="M46" s="23"/>
    </row>
    <row r="47" spans="2:13" s="6" customFormat="1" ht="15">
      <c r="B47" s="24" t="s">
        <v>84</v>
      </c>
      <c r="C47" s="130"/>
      <c r="D47" s="87"/>
      <c r="E47" s="133"/>
      <c r="F47" s="71"/>
      <c r="G47" s="23"/>
      <c r="H47" s="23"/>
      <c r="I47" s="23"/>
      <c r="K47" s="23"/>
      <c r="L47" s="23"/>
      <c r="M47" s="23"/>
    </row>
    <row r="48" spans="2:13" s="6" customFormat="1" ht="15">
      <c r="B48" s="24" t="s">
        <v>86</v>
      </c>
      <c r="C48" s="130"/>
      <c r="D48" s="87"/>
      <c r="E48" s="133"/>
      <c r="F48" s="71"/>
      <c r="G48" s="23"/>
      <c r="H48" s="23"/>
      <c r="I48" s="23"/>
      <c r="K48" s="23"/>
      <c r="L48" s="23"/>
      <c r="M48" s="23"/>
    </row>
    <row r="49" spans="2:13" s="6" customFormat="1" ht="15">
      <c r="B49" s="24" t="s">
        <v>95</v>
      </c>
      <c r="C49" s="130"/>
      <c r="D49" s="87"/>
      <c r="E49" s="133"/>
      <c r="F49" s="71"/>
      <c r="G49" s="23"/>
      <c r="H49" s="23"/>
      <c r="I49" s="23"/>
      <c r="K49" s="23"/>
      <c r="L49" s="23"/>
      <c r="M49" s="23"/>
    </row>
    <row r="50" spans="2:13" ht="15">
      <c r="B50" s="24"/>
      <c r="C50" s="117"/>
      <c r="D50" s="5"/>
      <c r="E50" s="117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0" t="s">
        <v>16</v>
      </c>
      <c r="D51" s="151"/>
      <c r="E51" s="150" t="s">
        <v>6</v>
      </c>
      <c r="F51" s="151"/>
      <c r="G51"/>
      <c r="H51"/>
      <c r="I51"/>
      <c r="J51" s="6"/>
    </row>
    <row r="52" spans="2:19" s="22" customFormat="1" ht="15">
      <c r="B52" s="24" t="s">
        <v>79</v>
      </c>
      <c r="C52" s="116">
        <v>2.1</v>
      </c>
      <c r="D52" s="76">
        <v>302.3</v>
      </c>
      <c r="E52" s="116">
        <f aca="true" t="shared" si="8" ref="E52:F54">C52*1.1023</f>
        <v>2.31483</v>
      </c>
      <c r="F52" s="76">
        <f t="shared" si="8"/>
        <v>333.22529000000003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91</v>
      </c>
      <c r="C53" s="116">
        <v>2.2</v>
      </c>
      <c r="D53" s="76">
        <v>303.7</v>
      </c>
      <c r="E53" s="116">
        <f t="shared" si="8"/>
        <v>2.42506</v>
      </c>
      <c r="F53" s="76">
        <f t="shared" si="8"/>
        <v>334.76851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92</v>
      </c>
      <c r="C54" s="116">
        <v>2.1</v>
      </c>
      <c r="D54" s="76">
        <v>305.4</v>
      </c>
      <c r="E54" s="116">
        <f>C54*1.1023</f>
        <v>2.31483</v>
      </c>
      <c r="F54" s="76">
        <f t="shared" si="8"/>
        <v>336.64242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6"/>
      <c r="C55" s="134"/>
      <c r="D55" s="66"/>
      <c r="E55" s="131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0" t="s">
        <v>18</v>
      </c>
      <c r="D56" s="151"/>
      <c r="E56" s="150" t="s">
        <v>19</v>
      </c>
      <c r="F56" s="151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15">
        <v>0.48</v>
      </c>
      <c r="D57" s="71">
        <v>27.75</v>
      </c>
      <c r="E57" s="115">
        <f aca="true" t="shared" si="9" ref="E57:F59">C57/454*1000</f>
        <v>1.0572687224669604</v>
      </c>
      <c r="F57" s="71">
        <f t="shared" si="9"/>
        <v>61.12334801762115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91</v>
      </c>
      <c r="C58" s="115">
        <v>0.47</v>
      </c>
      <c r="D58" s="71">
        <v>27.82</v>
      </c>
      <c r="E58" s="115">
        <f t="shared" si="9"/>
        <v>1.0352422907488987</v>
      </c>
      <c r="F58" s="71">
        <f t="shared" si="9"/>
        <v>61.27753303964758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92</v>
      </c>
      <c r="C59" s="115">
        <v>0.46</v>
      </c>
      <c r="D59" s="71">
        <v>27.92</v>
      </c>
      <c r="E59" s="115">
        <f t="shared" si="9"/>
        <v>1.0132158590308369</v>
      </c>
      <c r="F59" s="71">
        <f t="shared" si="9"/>
        <v>61.4977973568282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5"/>
      <c r="D60" s="69"/>
      <c r="E60" s="131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0" t="s">
        <v>21</v>
      </c>
      <c r="D61" s="151"/>
      <c r="E61" s="150" t="s">
        <v>6</v>
      </c>
      <c r="F61" s="151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79</v>
      </c>
      <c r="C62" s="113">
        <v>0.01</v>
      </c>
      <c r="D62" s="75">
        <v>10.91</v>
      </c>
      <c r="E62" s="113">
        <f aca="true" t="shared" si="10" ref="E62:F64">C62*22.026</f>
        <v>0.22026</v>
      </c>
      <c r="F62" s="71">
        <f t="shared" si="10"/>
        <v>240.30366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90</v>
      </c>
      <c r="C63" s="113">
        <v>0.02</v>
      </c>
      <c r="D63" s="75">
        <v>11.02</v>
      </c>
      <c r="E63" s="113">
        <f t="shared" si="10"/>
        <v>0.44052</v>
      </c>
      <c r="F63" s="71">
        <f t="shared" si="10"/>
        <v>242.72652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100</v>
      </c>
      <c r="C64" s="113">
        <v>0.015</v>
      </c>
      <c r="D64" s="75">
        <v>11.11</v>
      </c>
      <c r="E64" s="113">
        <f t="shared" si="10"/>
        <v>0.33038999999999996</v>
      </c>
      <c r="F64" s="71">
        <f t="shared" si="10"/>
        <v>244.70886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7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50" t="s">
        <v>78</v>
      </c>
      <c r="D66" s="151"/>
      <c r="E66" s="150" t="s">
        <v>23</v>
      </c>
      <c r="F66" s="151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89</v>
      </c>
      <c r="C67" s="116">
        <v>0.013</v>
      </c>
      <c r="D67" s="75">
        <v>1.352</v>
      </c>
      <c r="E67" s="116">
        <f aca="true" t="shared" si="11" ref="E67:F69">C67/3.785</f>
        <v>0.0034346103038309112</v>
      </c>
      <c r="F67" s="71">
        <f t="shared" si="11"/>
        <v>0.3571994715984148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79</v>
      </c>
      <c r="C68" s="116">
        <v>0.016</v>
      </c>
      <c r="D68" s="75">
        <v>1.36</v>
      </c>
      <c r="E68" s="116">
        <f t="shared" si="11"/>
        <v>0.004227212681638045</v>
      </c>
      <c r="F68" s="71">
        <f t="shared" si="11"/>
        <v>0.35931307793923384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91</v>
      </c>
      <c r="C69" s="116">
        <v>0.016</v>
      </c>
      <c r="D69" s="75">
        <v>1.37</v>
      </c>
      <c r="E69" s="116">
        <f t="shared" si="11"/>
        <v>0.004227212681638045</v>
      </c>
      <c r="F69" s="71">
        <f t="shared" si="11"/>
        <v>0.3619550858652576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6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50" t="s">
        <v>25</v>
      </c>
      <c r="D71" s="151"/>
      <c r="E71" s="150" t="s">
        <v>26</v>
      </c>
      <c r="F71" s="151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77</v>
      </c>
      <c r="C72" s="161">
        <v>0.0025</v>
      </c>
      <c r="D72" s="125">
        <v>1.013</v>
      </c>
      <c r="E72" s="161">
        <f>C72/454*100</f>
        <v>0.0005506607929515419</v>
      </c>
      <c r="F72" s="77">
        <f>D72/454*1000</f>
        <v>2.2312775330396475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89</v>
      </c>
      <c r="C73" s="161">
        <v>0.004</v>
      </c>
      <c r="D73" s="125">
        <v>1.0425</v>
      </c>
      <c r="E73" s="161">
        <f>C73/454*100</f>
        <v>0.0008810572687224669</v>
      </c>
      <c r="F73" s="77">
        <f>D73/454*1000</f>
        <v>2.2962555066079293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79</v>
      </c>
      <c r="C74" s="161">
        <v>0.001</v>
      </c>
      <c r="D74" s="125">
        <v>1.0585</v>
      </c>
      <c r="E74" s="161">
        <f>C74/454*100</f>
        <v>0.00022026431718061672</v>
      </c>
      <c r="F74" s="77">
        <f>D74/454*1000</f>
        <v>2.3314977973568283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8"/>
      <c r="D75" s="14"/>
      <c r="E75" s="128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7" t="s">
        <v>25</v>
      </c>
      <c r="D76" s="157"/>
      <c r="E76" s="150" t="s">
        <v>28</v>
      </c>
      <c r="F76" s="151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35">
        <v>0.0007</v>
      </c>
      <c r="D77" s="126">
        <v>0.1179</v>
      </c>
      <c r="E77" s="135">
        <f aca="true" t="shared" si="12" ref="E77:F79">C77/454*1000000</f>
        <v>1.5418502202643172</v>
      </c>
      <c r="F77" s="71">
        <f t="shared" si="12"/>
        <v>259.6916299559472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88</v>
      </c>
      <c r="C78" s="135">
        <v>0.0005</v>
      </c>
      <c r="D78" s="126" t="s">
        <v>72</v>
      </c>
      <c r="E78" s="135">
        <f t="shared" si="12"/>
        <v>1.1013215859030836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96</v>
      </c>
      <c r="C79" s="135">
        <v>0.0002</v>
      </c>
      <c r="D79" s="126" t="s">
        <v>72</v>
      </c>
      <c r="E79" s="135">
        <f t="shared" si="12"/>
        <v>0.4405286343612335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7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4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7" t="s">
        <v>72</v>
      </c>
      <c r="E85" s="138">
        <v>1.1176</v>
      </c>
      <c r="F85" s="138">
        <v>0.0091</v>
      </c>
      <c r="G85" s="138">
        <v>1.278</v>
      </c>
      <c r="H85" s="138">
        <v>0.9913</v>
      </c>
      <c r="I85" s="138">
        <v>0.7427</v>
      </c>
      <c r="J85" s="138">
        <v>0.6885</v>
      </c>
      <c r="K85" s="138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8">
        <v>0.8948</v>
      </c>
      <c r="E86" s="138" t="s">
        <v>72</v>
      </c>
      <c r="F86" s="138">
        <v>0.0082</v>
      </c>
      <c r="G86" s="138">
        <v>1.1435</v>
      </c>
      <c r="H86" s="138">
        <v>0.887</v>
      </c>
      <c r="I86" s="138">
        <v>0.6646</v>
      </c>
      <c r="J86" s="138">
        <v>0.6161</v>
      </c>
      <c r="K86" s="138">
        <v>0.114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8">
        <v>109.71</v>
      </c>
      <c r="E87" s="138">
        <v>122.6119</v>
      </c>
      <c r="F87" s="138" t="s">
        <v>72</v>
      </c>
      <c r="G87" s="138">
        <v>140.2094</v>
      </c>
      <c r="H87" s="138">
        <v>108.753</v>
      </c>
      <c r="I87" s="138">
        <v>81.484</v>
      </c>
      <c r="J87" s="138">
        <v>75.5353</v>
      </c>
      <c r="K87" s="138">
        <v>13.9769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8">
        <v>0.7825</v>
      </c>
      <c r="E88" s="138">
        <v>0.8745</v>
      </c>
      <c r="F88" s="138">
        <v>0.0071</v>
      </c>
      <c r="G88" s="138" t="s">
        <v>72</v>
      </c>
      <c r="H88" s="138">
        <v>0.7756</v>
      </c>
      <c r="I88" s="138">
        <v>0.5812</v>
      </c>
      <c r="J88" s="138">
        <v>0.5387</v>
      </c>
      <c r="K88" s="138">
        <v>0.0997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8">
        <v>1.0088</v>
      </c>
      <c r="E89" s="138">
        <v>1.1274</v>
      </c>
      <c r="F89" s="138">
        <v>0.0092</v>
      </c>
      <c r="G89" s="138">
        <v>1.2892</v>
      </c>
      <c r="H89" s="138" t="s">
        <v>72</v>
      </c>
      <c r="I89" s="138">
        <v>0.7493</v>
      </c>
      <c r="J89" s="138">
        <v>0.6946</v>
      </c>
      <c r="K89" s="138">
        <v>0.1285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8">
        <v>1.3464</v>
      </c>
      <c r="E90" s="138">
        <v>1.5047</v>
      </c>
      <c r="F90" s="138">
        <v>0.0123</v>
      </c>
      <c r="G90" s="138">
        <v>1.7207</v>
      </c>
      <c r="H90" s="138">
        <v>1.3347</v>
      </c>
      <c r="I90" s="138" t="s">
        <v>72</v>
      </c>
      <c r="J90" s="138">
        <v>0.927</v>
      </c>
      <c r="K90" s="138">
        <v>0.1715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8">
        <v>1.4524</v>
      </c>
      <c r="E91" s="138">
        <v>1.6232</v>
      </c>
      <c r="F91" s="138">
        <v>0.0132</v>
      </c>
      <c r="G91" s="138">
        <v>1.8562</v>
      </c>
      <c r="H91" s="138">
        <v>1.4398</v>
      </c>
      <c r="I91" s="138">
        <v>1.0788</v>
      </c>
      <c r="J91" s="138" t="s">
        <v>72</v>
      </c>
      <c r="K91" s="138">
        <v>0.185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8">
        <v>7.8494</v>
      </c>
      <c r="E92" s="138">
        <v>8.7725</v>
      </c>
      <c r="F92" s="138">
        <v>0.0716</v>
      </c>
      <c r="G92" s="138">
        <v>10.0315</v>
      </c>
      <c r="H92" s="138">
        <v>7.7809</v>
      </c>
      <c r="I92" s="138">
        <v>5.8299</v>
      </c>
      <c r="J92" s="138">
        <v>5.4043</v>
      </c>
      <c r="K92" s="138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9"/>
      <c r="H93" s="119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0"/>
      <c r="H94" s="120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0.894774516821761</v>
      </c>
      <c r="F95" s="89"/>
      <c r="G95" s="121"/>
      <c r="H95" s="121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2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2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21"/>
      <c r="H98" s="121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21"/>
      <c r="H99" s="121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21"/>
      <c r="H100" s="121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3"/>
      <c r="H101" s="123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3"/>
      <c r="H102" s="123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9"/>
      <c r="H103" s="119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9"/>
      <c r="H104" s="119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9"/>
      <c r="H105" s="119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9"/>
      <c r="H106" s="119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9"/>
      <c r="H107" s="119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9"/>
      <c r="H108" s="119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9"/>
      <c r="H109" s="119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9"/>
      <c r="H110" s="119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9"/>
      <c r="H111" s="119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9"/>
      <c r="H112" s="119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9"/>
      <c r="H113" s="119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4" t="s">
        <v>54</v>
      </c>
      <c r="C114" s="154"/>
      <c r="D114" s="154"/>
      <c r="E114" s="154"/>
      <c r="F114" s="154"/>
      <c r="G114" s="119"/>
      <c r="H114" s="119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0" t="s">
        <v>55</v>
      </c>
      <c r="C115" s="140"/>
      <c r="D115" s="140"/>
      <c r="E115" s="140"/>
      <c r="F115" s="140"/>
      <c r="G115" s="119"/>
      <c r="H115" s="119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0" t="s">
        <v>56</v>
      </c>
      <c r="C116" s="140"/>
      <c r="D116" s="140"/>
      <c r="E116" s="140"/>
      <c r="F116" s="140"/>
      <c r="G116" s="119"/>
      <c r="H116" s="119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0" t="s">
        <v>57</v>
      </c>
      <c r="C117" s="140"/>
      <c r="D117" s="140"/>
      <c r="E117" s="140"/>
      <c r="F117" s="140"/>
      <c r="G117" s="119"/>
      <c r="H117" s="119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0" t="s">
        <v>58</v>
      </c>
      <c r="C118" s="140"/>
      <c r="D118" s="140"/>
      <c r="E118" s="140"/>
      <c r="F118" s="140"/>
      <c r="G118" s="119"/>
      <c r="H118" s="119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0" t="s">
        <v>59</v>
      </c>
      <c r="C119" s="140"/>
      <c r="D119" s="140"/>
      <c r="E119" s="140"/>
      <c r="F119" s="140"/>
      <c r="G119" s="119"/>
      <c r="H119" s="119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0" t="s">
        <v>60</v>
      </c>
      <c r="C120" s="140"/>
      <c r="D120" s="140"/>
      <c r="E120" s="140"/>
      <c r="F120" s="140"/>
      <c r="G120" s="119"/>
      <c r="H120" s="119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6" t="s">
        <v>61</v>
      </c>
      <c r="C121" s="156"/>
      <c r="D121" s="156"/>
      <c r="E121" s="156"/>
      <c r="F121" s="156"/>
      <c r="G121" s="119"/>
      <c r="H121" s="119"/>
    </row>
    <row r="122" spans="7:8" ht="15">
      <c r="G122" s="119"/>
      <c r="H122" s="119"/>
    </row>
    <row r="123" spans="2:8" ht="15.75">
      <c r="B123" s="32" t="s">
        <v>62</v>
      </c>
      <c r="C123" s="147"/>
      <c r="D123" s="149"/>
      <c r="E123" s="149"/>
      <c r="F123" s="148"/>
      <c r="G123" s="119"/>
      <c r="H123" s="119"/>
    </row>
    <row r="124" spans="2:8" ht="30.75" customHeight="1">
      <c r="B124" s="32" t="s">
        <v>63</v>
      </c>
      <c r="C124" s="147" t="s">
        <v>64</v>
      </c>
      <c r="D124" s="148"/>
      <c r="E124" s="147" t="s">
        <v>65</v>
      </c>
      <c r="F124" s="148"/>
      <c r="G124" s="119"/>
      <c r="H124" s="119"/>
    </row>
    <row r="125" spans="2:8" ht="30.75" customHeight="1">
      <c r="B125" s="32" t="s">
        <v>66</v>
      </c>
      <c r="C125" s="147" t="s">
        <v>67</v>
      </c>
      <c r="D125" s="148"/>
      <c r="E125" s="147" t="s">
        <v>68</v>
      </c>
      <c r="F125" s="148"/>
      <c r="G125" s="119"/>
      <c r="H125" s="119"/>
    </row>
    <row r="126" spans="2:8" ht="15" customHeight="1">
      <c r="B126" s="141" t="s">
        <v>69</v>
      </c>
      <c r="C126" s="143" t="s">
        <v>70</v>
      </c>
      <c r="D126" s="144"/>
      <c r="E126" s="143" t="s">
        <v>71</v>
      </c>
      <c r="F126" s="144"/>
      <c r="G126" s="119"/>
      <c r="H126" s="119"/>
    </row>
    <row r="127" spans="2:8" ht="15" customHeight="1">
      <c r="B127" s="142"/>
      <c r="C127" s="145"/>
      <c r="D127" s="146"/>
      <c r="E127" s="145"/>
      <c r="F127" s="146"/>
      <c r="G127" s="119"/>
      <c r="H127" s="119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2019-05-17T07:54:57Z</dcterms:modified>
  <cp:category/>
  <cp:version/>
  <cp:contentType/>
  <cp:contentStatus/>
</cp:coreProperties>
</file>