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<sst xmlns="http://schemas.openxmlformats.org/spreadsheetml/2006/main" count="170" uniqueCount="102">
  <si>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</si>
  <si>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</si>
  <si>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</si>
  <si>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</si>
  <si>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</si>
  <si>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</si>
  <si>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</si>
  <si>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</si>
  <si>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</si>
  <si>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</si>
  <si>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</si>
  <si>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</si>
  <si>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</si>
  <si>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</si>
  <si>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</si>
  <si>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</si>
  <si>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</si>
  <si>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</si>
  <si>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</si>
  <si>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</si>
  <si>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</si>
  <si>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</si>
  <si>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</si>
  <si>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</si>
  <si>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</si>
  <si>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</si>
  <si>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</si>
  <si>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</si>
  <si>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</si>
  <si>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</si>
  <si>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</si>
  <si>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</si>
  <si>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</si>
  <si>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</si>
  <si>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</si>
  <si>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</si>
  <si>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</si>
  <si>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</si>
  <si>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</si>
  <si>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</si>
  <si>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</si>
  <si>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</si>
  <si>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</si>
  <si>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</si>
  <si>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</si>
  <si>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</si>
  <si>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</si>
  <si>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</si>
  <si>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</si>
  <si>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</si>
  <si>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</si>
  <si>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</si>
  <si>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</si>
  <si>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</si>
  <si>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</si>
  <si>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</si>
  <si>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</si>
  <si>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</si>
  <si>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</si>
  <si>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</si>
  <si>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</si>
  <si>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</si>
  <si>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</si>
  <si>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</si>
  <si>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</si>
  <si>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</si>
  <si>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</si>
  <si>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</si>
  <si>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</si>
  <si>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</si>
  <si>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</si>
  <si>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</si>
  <si>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</si>
  <si>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</si>
  <si>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</si>
  <si>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</si>
  <si>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</si>
  <si>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</si>
  <si>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</si>
  <si>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</si>
  <si>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</si>
  <si>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</si>
  <si>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</si>
  <si>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</si>
  <si>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</si>
  <si>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</si>
  <si>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</si>
  <si>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</si>
  <si>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</si>
  <si>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</si>
  <si>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</si>
  <si>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</si>
  <si>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</si>
  <si>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</si>
  <si>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</si>
  <si>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</si>
  <si>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</si>
  <si>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</si>
  <si>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</si>
  <si>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</si>
  <si>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</si>
  <si>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 xml:space="preserve">                                16 квітня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</si>
</sst>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188" fontId="79" fillId="37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60">
      <selection activeCell="C82" sqref="C8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56" t="s">
        <v>101</v>
      </c>
      <c r="D4" s="157"/>
      <c r="E4" s="157"/>
      <c r="F4" s="158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81</v>
      </c>
      <c r="C7" s="131">
        <v>0.004</v>
      </c>
      <c r="D7" s="13">
        <v>3.192</v>
      </c>
      <c r="E7" s="131">
        <v>0.079</v>
      </c>
      <c r="F7" s="12">
        <v>151.33</v>
      </c>
    </row>
    <row r="8" spans="2:6" s="5" customFormat="1" ht="15">
      <c r="B8" s="23" t="s">
        <v>88</v>
      </c>
      <c r="C8" s="110">
        <v>0.004</v>
      </c>
      <c r="D8" s="13">
        <v>3.262</v>
      </c>
      <c r="E8" s="110">
        <v>0</v>
      </c>
      <c r="F8" s="12">
        <v>153.93</v>
      </c>
    </row>
    <row r="9" spans="2:17" s="5" customFormat="1" ht="15">
      <c r="B9" s="23" t="s">
        <v>98</v>
      </c>
      <c r="C9" s="110">
        <v>0.014</v>
      </c>
      <c r="D9" s="13">
        <v>3.306</v>
      </c>
      <c r="E9" s="110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39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89</v>
      </c>
      <c r="C12" s="135">
        <v>0.31</v>
      </c>
      <c r="D12" s="68">
        <v>163.5</v>
      </c>
      <c r="E12" s="135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90</v>
      </c>
      <c r="C13" s="135">
        <v>0.75</v>
      </c>
      <c r="D13" s="12">
        <v>167.75</v>
      </c>
      <c r="E13" s="135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92</v>
      </c>
      <c r="C14" s="135">
        <v>0.75</v>
      </c>
      <c r="D14" s="12">
        <v>167.5</v>
      </c>
      <c r="E14" s="135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55" t="s">
        <v>74</v>
      </c>
      <c r="D16" s="155"/>
      <c r="E16" s="153" t="s">
        <v>6</v>
      </c>
      <c r="F16" s="154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83</v>
      </c>
      <c r="C17" s="137">
        <v>610</v>
      </c>
      <c r="D17" s="84">
        <v>19000</v>
      </c>
      <c r="E17" s="124">
        <f>C17/$D$87</f>
        <v>5.655479325050992</v>
      </c>
      <c r="F17" s="68">
        <f>D17/D87</f>
        <v>176.1542740589653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87</v>
      </c>
      <c r="C18" s="137">
        <v>610</v>
      </c>
      <c r="D18" s="84">
        <v>21690</v>
      </c>
      <c r="E18" s="124">
        <f>C18/$D$87</f>
        <v>5.655479325050992</v>
      </c>
      <c r="F18" s="68">
        <f>D18/$D$87</f>
        <v>201.094010754682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93</v>
      </c>
      <c r="C19" s="137">
        <v>330</v>
      </c>
      <c r="D19" s="84">
        <v>22860</v>
      </c>
      <c r="E19" s="124">
        <f>C19/$D$87</f>
        <v>3.0595216020767664</v>
      </c>
      <c r="F19" s="68">
        <f>D19/D87</f>
        <v>211.94140552568143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53" t="s">
        <v>5</v>
      </c>
      <c r="D21" s="154"/>
      <c r="E21" s="155" t="s">
        <v>6</v>
      </c>
      <c r="F21" s="15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10">
        <v>0.104</v>
      </c>
      <c r="D22" s="13">
        <v>5.3</v>
      </c>
      <c r="E22" s="110">
        <f aca="true" t="shared" si="0" ref="E22:F24">C22*36.7437</f>
        <v>3.8213447999999994</v>
      </c>
      <c r="F22" s="12">
        <f t="shared" si="0"/>
        <v>194.74160999999998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88</v>
      </c>
      <c r="C23" s="110">
        <v>0.1</v>
      </c>
      <c r="D23" s="13">
        <v>5.29</v>
      </c>
      <c r="E23" s="110">
        <f t="shared" si="0"/>
        <v>3.6743699999999997</v>
      </c>
      <c r="F23" s="12">
        <f t="shared" si="0"/>
        <v>194.37417299999998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98</v>
      </c>
      <c r="C24" s="110">
        <v>0.102</v>
      </c>
      <c r="D24" s="72">
        <v>5.342</v>
      </c>
      <c r="E24" s="110">
        <f t="shared" si="0"/>
        <v>3.7478573999999996</v>
      </c>
      <c r="F24" s="12">
        <f t="shared" si="0"/>
        <v>196.28484539999997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5" t="s">
        <v>9</v>
      </c>
      <c r="D26" s="155"/>
      <c r="E26" s="153" t="s">
        <v>10</v>
      </c>
      <c r="F26" s="154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31">
        <v>0.77</v>
      </c>
      <c r="D27" s="68">
        <v>196.25</v>
      </c>
      <c r="E27" s="163">
        <f>C27*36.7437</f>
        <v>28.292648999999997</v>
      </c>
      <c r="F27" s="68">
        <f>D27/$D$86</f>
        <v>212.41476350254356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86</v>
      </c>
      <c r="C28" s="131">
        <v>0.14</v>
      </c>
      <c r="D28" s="12">
        <v>185</v>
      </c>
      <c r="E28" s="163">
        <f>C28*36.7437</f>
        <v>5.144118</v>
      </c>
      <c r="F28" s="68">
        <f>D28/$D$86</f>
        <v>200.23812100876717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97</v>
      </c>
      <c r="C29" s="131">
        <v>0.13</v>
      </c>
      <c r="D29" s="12">
        <v>187.25</v>
      </c>
      <c r="E29" s="163">
        <f>C29*36.7437</f>
        <v>4.776681</v>
      </c>
      <c r="F29" s="68">
        <f>D29/$D$86</f>
        <v>202.67344950752243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5" t="s">
        <v>12</v>
      </c>
      <c r="D31" s="155"/>
      <c r="E31" s="155" t="s">
        <v>10</v>
      </c>
      <c r="F31" s="15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35">
        <v>0.54</v>
      </c>
      <c r="D32" s="12">
        <v>371</v>
      </c>
      <c r="E32" s="135">
        <f>C32/$D$86</f>
        <v>0.5844788397012664</v>
      </c>
      <c r="F32" s="68">
        <f aca="true" t="shared" si="1" ref="E32:F34">D32/$D$86</f>
        <v>401.55861023920335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85</v>
      </c>
      <c r="C33" s="135">
        <v>0.41</v>
      </c>
      <c r="D33" s="12">
        <v>368.5</v>
      </c>
      <c r="E33" s="135">
        <f t="shared" si="1"/>
        <v>0.4437709708842948</v>
      </c>
      <c r="F33" s="68">
        <f t="shared" si="1"/>
        <v>398.85268968503084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92</v>
      </c>
      <c r="C34" s="135">
        <v>0.34</v>
      </c>
      <c r="D34" s="12">
        <v>370.5</v>
      </c>
      <c r="E34" s="135">
        <f t="shared" si="1"/>
        <v>0.368005195367464</v>
      </c>
      <c r="F34" s="68">
        <f t="shared" si="1"/>
        <v>401.01742612836887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2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6" t="s">
        <v>5</v>
      </c>
      <c r="D36" s="147"/>
      <c r="E36" s="146" t="s">
        <v>6</v>
      </c>
      <c r="F36" s="147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31">
        <v>0.036</v>
      </c>
      <c r="D37" s="72">
        <v>2.886</v>
      </c>
      <c r="E37" s="131">
        <f aca="true" t="shared" si="2" ref="E37:F39">C37*58.0164</f>
        <v>2.0885903999999997</v>
      </c>
      <c r="F37" s="68">
        <f t="shared" si="2"/>
        <v>167.4353304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88</v>
      </c>
      <c r="C38" s="110">
        <v>0.02</v>
      </c>
      <c r="D38" s="72">
        <v>2.754</v>
      </c>
      <c r="E38" s="110">
        <f t="shared" si="2"/>
        <v>1.160328</v>
      </c>
      <c r="F38" s="68">
        <f t="shared" si="2"/>
        <v>159.7771656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98</v>
      </c>
      <c r="C39" s="110">
        <v>0.016</v>
      </c>
      <c r="D39" s="72">
        <v>2.644</v>
      </c>
      <c r="E39" s="110">
        <f t="shared" si="2"/>
        <v>0.9282623999999999</v>
      </c>
      <c r="F39" s="68">
        <f t="shared" si="2"/>
        <v>153.3953616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6" t="s">
        <v>5</v>
      </c>
      <c r="D41" s="147"/>
      <c r="E41" s="146" t="s">
        <v>6</v>
      </c>
      <c r="F41" s="14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10">
        <v>0.052</v>
      </c>
      <c r="D42" s="72">
        <v>8.36</v>
      </c>
      <c r="E42" s="110">
        <f>C42*36.7437</f>
        <v>1.9106723999999997</v>
      </c>
      <c r="F42" s="68">
        <f aca="true" t="shared" si="3" ref="E42:F44">D42*36.7437</f>
        <v>307.177332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88</v>
      </c>
      <c r="C43" s="110">
        <v>0.06</v>
      </c>
      <c r="D43" s="72">
        <v>8.454</v>
      </c>
      <c r="E43" s="110">
        <f t="shared" si="3"/>
        <v>2.2046219999999996</v>
      </c>
      <c r="F43" s="68">
        <f t="shared" si="3"/>
        <v>310.6312398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99</v>
      </c>
      <c r="C44" s="110">
        <v>0.056</v>
      </c>
      <c r="D44" s="72">
        <v>8.484</v>
      </c>
      <c r="E44" s="110">
        <f t="shared" si="3"/>
        <v>2.0576472</v>
      </c>
      <c r="F44" s="68">
        <f t="shared" si="3"/>
        <v>311.7335508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5" t="s">
        <v>73</v>
      </c>
      <c r="D46" s="155"/>
      <c r="E46" s="153" t="s">
        <v>6</v>
      </c>
      <c r="F46" s="154"/>
      <c r="G46" s="22"/>
      <c r="H46" s="22"/>
      <c r="I46" s="22"/>
      <c r="K46" s="22"/>
      <c r="L46" s="22"/>
      <c r="M46" s="22"/>
    </row>
    <row r="47" spans="2:13" s="5" customFormat="1" ht="15">
      <c r="B47" s="23" t="s">
        <v>84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94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95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5"/>
    </row>
    <row r="52" spans="2:19" s="21" customFormat="1" ht="15">
      <c r="B52" s="23" t="s">
        <v>81</v>
      </c>
      <c r="C52" s="137">
        <v>0.4</v>
      </c>
      <c r="D52" s="73">
        <v>292</v>
      </c>
      <c r="E52" s="110">
        <f>C52*1.1023</f>
        <v>0.44092000000000003</v>
      </c>
      <c r="F52" s="73">
        <f aca="true" t="shared" si="4" ref="E52:F54">D52*1.1023</f>
        <v>321.8716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88</v>
      </c>
      <c r="C53" s="137">
        <v>0.5</v>
      </c>
      <c r="D53" s="73">
        <v>297</v>
      </c>
      <c r="E53" s="110">
        <f t="shared" si="4"/>
        <v>0.55115</v>
      </c>
      <c r="F53" s="73">
        <f t="shared" si="4"/>
        <v>327.3831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99</v>
      </c>
      <c r="C54" s="141">
        <v>0.1</v>
      </c>
      <c r="D54" s="73">
        <v>296</v>
      </c>
      <c r="E54" s="131">
        <f>C54*1.1023</f>
        <v>0.11023000000000001</v>
      </c>
      <c r="F54" s="73">
        <f t="shared" si="4"/>
        <v>326.2808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6" t="s">
        <v>18</v>
      </c>
      <c r="D56" s="147"/>
      <c r="E56" s="146" t="s">
        <v>19</v>
      </c>
      <c r="F56" s="147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10">
        <v>0.25</v>
      </c>
      <c r="D57" s="68">
        <v>26.5</v>
      </c>
      <c r="E57" s="124">
        <f>C57/454*1000</f>
        <v>0.5506607929515419</v>
      </c>
      <c r="F57" s="68">
        <f aca="true" t="shared" si="5" ref="E57:F59">D57/454*1000</f>
        <v>58.37004405286344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88</v>
      </c>
      <c r="C58" s="110">
        <v>0.26</v>
      </c>
      <c r="D58" s="68">
        <v>26.91</v>
      </c>
      <c r="E58" s="124">
        <f t="shared" si="5"/>
        <v>0.5726872246696035</v>
      </c>
      <c r="F58" s="68">
        <f t="shared" si="5"/>
        <v>59.27312775330396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99</v>
      </c>
      <c r="C59" s="110">
        <v>0.25</v>
      </c>
      <c r="D59" s="68">
        <v>26.88</v>
      </c>
      <c r="E59" s="124">
        <f t="shared" si="5"/>
        <v>0.5506607929515419</v>
      </c>
      <c r="F59" s="68">
        <f t="shared" si="5"/>
        <v>59.20704845814978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35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6" t="s">
        <v>21</v>
      </c>
      <c r="D61" s="147"/>
      <c r="E61" s="146" t="s">
        <v>6</v>
      </c>
      <c r="F61" s="147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31">
        <v>0.135</v>
      </c>
      <c r="D62" s="72">
        <v>14.325</v>
      </c>
      <c r="E62" s="131">
        <f aca="true" t="shared" si="6" ref="E62:F64">C62*22.026</f>
        <v>2.97351</v>
      </c>
      <c r="F62" s="68">
        <f t="shared" si="6"/>
        <v>315.52245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88</v>
      </c>
      <c r="C63" s="131">
        <v>0.09</v>
      </c>
      <c r="D63" s="72">
        <v>14.12</v>
      </c>
      <c r="E63" s="131">
        <f t="shared" si="6"/>
        <v>1.98234</v>
      </c>
      <c r="F63" s="68">
        <f t="shared" si="6"/>
        <v>311.00712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98</v>
      </c>
      <c r="C64" s="131">
        <v>0.035</v>
      </c>
      <c r="D64" s="72">
        <v>12.095</v>
      </c>
      <c r="E64" s="131">
        <f t="shared" si="6"/>
        <v>0.7709100000000001</v>
      </c>
      <c r="F64" s="68">
        <f t="shared" si="6"/>
        <v>266.40447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6" t="s">
        <v>77</v>
      </c>
      <c r="D66" s="147"/>
      <c r="E66" s="146" t="s">
        <v>23</v>
      </c>
      <c r="F66" s="14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78</v>
      </c>
      <c r="C67" s="131">
        <v>0.005</v>
      </c>
      <c r="D67" s="72">
        <v>0.952</v>
      </c>
      <c r="E67" s="131">
        <f aca="true" t="shared" si="7" ref="E67:F69">C67/3.785</f>
        <v>0.001321003963011889</v>
      </c>
      <c r="F67" s="68">
        <f t="shared" si="7"/>
        <v>0.25151915455746365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100</v>
      </c>
      <c r="C68" s="131">
        <v>0.005</v>
      </c>
      <c r="D68" s="72">
        <v>0.978</v>
      </c>
      <c r="E68" s="131">
        <f t="shared" si="7"/>
        <v>0.001321003963011889</v>
      </c>
      <c r="F68" s="68">
        <f t="shared" si="7"/>
        <v>0.2583883751651255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82</v>
      </c>
      <c r="C69" s="131">
        <v>0.015</v>
      </c>
      <c r="D69" s="72" t="s">
        <v>72</v>
      </c>
      <c r="E69" s="131">
        <f t="shared" si="7"/>
        <v>0.003963011889035667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6" t="s">
        <v>25</v>
      </c>
      <c r="D71" s="147"/>
      <c r="E71" s="146" t="s">
        <v>26</v>
      </c>
      <c r="F71" s="14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91</v>
      </c>
      <c r="C72" s="140">
        <v>0.004</v>
      </c>
      <c r="D72" s="119">
        <v>0.94875</v>
      </c>
      <c r="E72" s="140">
        <f>C72/454*100</f>
        <v>0.0008810572687224669</v>
      </c>
      <c r="F72" s="74">
        <f>D72/454*1000</f>
        <v>2.089757709251101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78</v>
      </c>
      <c r="C73" s="140">
        <v>0.00075</v>
      </c>
      <c r="D73" s="119">
        <v>0.86625</v>
      </c>
      <c r="E73" s="140">
        <f>C73/454*100</f>
        <v>0.00016519823788546255</v>
      </c>
      <c r="F73" s="74">
        <f>D73/454*1000</f>
        <v>1.9080396475770924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100</v>
      </c>
      <c r="C74" s="140">
        <v>0.0035</v>
      </c>
      <c r="D74" s="119">
        <v>0.89075</v>
      </c>
      <c r="E74" s="140">
        <f>C74/454*100</f>
        <v>0.0007709251101321587</v>
      </c>
      <c r="F74" s="74">
        <f>D74/454*1000</f>
        <v>1.962004405286344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62" t="s">
        <v>25</v>
      </c>
      <c r="D76" s="162"/>
      <c r="E76" s="146" t="s">
        <v>28</v>
      </c>
      <c r="F76" s="147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64">
        <v>0</v>
      </c>
      <c r="D77" s="120" t="s">
        <v>72</v>
      </c>
      <c r="E77" s="164">
        <f>C77/454*1000000</f>
        <v>0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82</v>
      </c>
      <c r="C78" s="139">
        <v>0.0005</v>
      </c>
      <c r="D78" s="120">
        <v>0.1036</v>
      </c>
      <c r="E78" s="139">
        <f>C78/454*1000000</f>
        <v>1.1013215859030836</v>
      </c>
      <c r="F78" s="68">
        <f>D78/454*1000000</f>
        <v>228.19383259911893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96</v>
      </c>
      <c r="C79" s="139">
        <v>0.0004</v>
      </c>
      <c r="D79" s="120" t="s">
        <v>72</v>
      </c>
      <c r="E79" s="139">
        <f>C79/454*1000000</f>
        <v>0.881057268722467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1.0824</v>
      </c>
      <c r="F85" s="130">
        <v>0.0093</v>
      </c>
      <c r="G85" s="130">
        <v>1.2438</v>
      </c>
      <c r="H85" s="130">
        <v>1.0292</v>
      </c>
      <c r="I85" s="130">
        <v>0.7094</v>
      </c>
      <c r="J85" s="130">
        <v>0.6325</v>
      </c>
      <c r="K85" s="130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0.9239</v>
      </c>
      <c r="E86" s="130" t="s">
        <v>72</v>
      </c>
      <c r="F86" s="130">
        <v>0.0086</v>
      </c>
      <c r="G86" s="130">
        <v>1.1491</v>
      </c>
      <c r="H86" s="130">
        <v>0.9509</v>
      </c>
      <c r="I86" s="130">
        <v>0.6554</v>
      </c>
      <c r="J86" s="130">
        <v>0.5843</v>
      </c>
      <c r="K86" s="130">
        <v>0.1192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107.86</v>
      </c>
      <c r="E87" s="130">
        <v>116.7477</v>
      </c>
      <c r="F87" s="130" t="s">
        <v>72</v>
      </c>
      <c r="G87" s="130">
        <v>134.1563</v>
      </c>
      <c r="H87" s="130">
        <v>111.0128</v>
      </c>
      <c r="I87" s="130">
        <v>76.5182</v>
      </c>
      <c r="J87" s="130">
        <v>68.2214</v>
      </c>
      <c r="K87" s="130">
        <v>13.9158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0.804</v>
      </c>
      <c r="E88" s="130">
        <v>0.8702</v>
      </c>
      <c r="F88" s="130">
        <v>0.0075</v>
      </c>
      <c r="G88" s="130" t="s">
        <v>72</v>
      </c>
      <c r="H88" s="130">
        <v>0.8275</v>
      </c>
      <c r="I88" s="130">
        <v>0.5704</v>
      </c>
      <c r="J88" s="130">
        <v>0.5085</v>
      </c>
      <c r="K88" s="130">
        <v>0.1037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0.9716</v>
      </c>
      <c r="E89" s="130">
        <v>1.0517</v>
      </c>
      <c r="F89" s="130">
        <v>0.009</v>
      </c>
      <c r="G89" s="130">
        <v>1.2085</v>
      </c>
      <c r="H89" s="130" t="s">
        <v>72</v>
      </c>
      <c r="I89" s="130">
        <v>0.6893</v>
      </c>
      <c r="J89" s="130">
        <v>0.6145</v>
      </c>
      <c r="K89" s="130">
        <v>0.1254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1.4096</v>
      </c>
      <c r="E90" s="130">
        <v>1.5258</v>
      </c>
      <c r="F90" s="130">
        <v>0.0131</v>
      </c>
      <c r="G90" s="130">
        <v>1.7533</v>
      </c>
      <c r="H90" s="130">
        <v>1.4508</v>
      </c>
      <c r="I90" s="130" t="s">
        <v>72</v>
      </c>
      <c r="J90" s="130">
        <v>0.8916</v>
      </c>
      <c r="K90" s="130">
        <v>0.1819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1.581</v>
      </c>
      <c r="E91" s="130">
        <v>1.7113</v>
      </c>
      <c r="F91" s="130">
        <v>0.0147</v>
      </c>
      <c r="G91" s="130">
        <v>1.9665</v>
      </c>
      <c r="H91" s="130">
        <v>1.6272</v>
      </c>
      <c r="I91" s="130">
        <v>1.1216</v>
      </c>
      <c r="J91" s="130" t="s">
        <v>72</v>
      </c>
      <c r="K91" s="130">
        <v>0.204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7.7509</v>
      </c>
      <c r="E92" s="130">
        <v>8.3896</v>
      </c>
      <c r="F92" s="130">
        <v>0.0719</v>
      </c>
      <c r="G92" s="130">
        <v>9.6406</v>
      </c>
      <c r="H92" s="130">
        <v>7.9775</v>
      </c>
      <c r="I92" s="130">
        <v>5.4987</v>
      </c>
      <c r="J92" s="130">
        <v>4.9024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0.9238728750923872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2" t="s">
        <v>54</v>
      </c>
      <c r="C114" s="152"/>
      <c r="D114" s="152"/>
      <c r="E114" s="152"/>
      <c r="F114" s="152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5" t="s">
        <v>55</v>
      </c>
      <c r="C115" s="145"/>
      <c r="D115" s="145"/>
      <c r="E115" s="145"/>
      <c r="F115" s="145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5" t="s">
        <v>56</v>
      </c>
      <c r="C116" s="145"/>
      <c r="D116" s="145"/>
      <c r="E116" s="145"/>
      <c r="F116" s="145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5" t="s">
        <v>57</v>
      </c>
      <c r="C117" s="145"/>
      <c r="D117" s="145"/>
      <c r="E117" s="145"/>
      <c r="F117" s="145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5" t="s">
        <v>58</v>
      </c>
      <c r="C118" s="145"/>
      <c r="D118" s="145"/>
      <c r="E118" s="145"/>
      <c r="F118" s="145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5" t="s">
        <v>59</v>
      </c>
      <c r="C119" s="145"/>
      <c r="D119" s="145"/>
      <c r="E119" s="145"/>
      <c r="F119" s="145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5" t="s">
        <v>60</v>
      </c>
      <c r="C120" s="145"/>
      <c r="D120" s="145"/>
      <c r="E120" s="145"/>
      <c r="F120" s="145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44" t="s">
        <v>61</v>
      </c>
      <c r="C121" s="144"/>
      <c r="D121" s="144"/>
      <c r="E121" s="144"/>
      <c r="F121" s="144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42"/>
      <c r="D123" s="161"/>
      <c r="E123" s="161"/>
      <c r="F123" s="143"/>
      <c r="G123" s="113"/>
      <c r="H123" s="113"/>
    </row>
    <row r="124" spans="2:8" ht="30.75" customHeight="1">
      <c r="B124" s="31" t="s">
        <v>63</v>
      </c>
      <c r="C124" s="142" t="s">
        <v>64</v>
      </c>
      <c r="D124" s="143"/>
      <c r="E124" s="142" t="s">
        <v>65</v>
      </c>
      <c r="F124" s="143"/>
      <c r="G124" s="113"/>
      <c r="H124" s="113"/>
    </row>
    <row r="125" spans="2:8" ht="30.75" customHeight="1">
      <c r="B125" s="31" t="s">
        <v>66</v>
      </c>
      <c r="C125" s="142" t="s">
        <v>67</v>
      </c>
      <c r="D125" s="143"/>
      <c r="E125" s="142" t="s">
        <v>68</v>
      </c>
      <c r="F125" s="143"/>
      <c r="G125" s="113"/>
      <c r="H125" s="113"/>
    </row>
    <row r="126" spans="2:8" ht="15" customHeight="1">
      <c r="B126" s="159" t="s">
        <v>69</v>
      </c>
      <c r="C126" s="148" t="s">
        <v>70</v>
      </c>
      <c r="D126" s="149"/>
      <c r="E126" s="148" t="s">
        <v>71</v>
      </c>
      <c r="F126" s="149"/>
      <c r="G126" s="113"/>
      <c r="H126" s="113"/>
    </row>
    <row r="127" spans="2:8" ht="15" customHeight="1">
      <c r="B127" s="160"/>
      <c r="C127" s="150"/>
      <c r="D127" s="151"/>
      <c r="E127" s="150"/>
      <c r="F127" s="151"/>
      <c r="G127" s="113"/>
      <c r="H127" s="113"/>
    </row>
  </sheetData>
  <sheetProtection/>
  <mergeCells count="43"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  <mergeCell ref="C16:D16"/>
    <mergeCell ref="E16:F16"/>
    <mergeCell ref="C26:D26"/>
    <mergeCell ref="E21:F21"/>
    <mergeCell ref="C31:D3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B114:F114"/>
    <mergeCell ref="B115:F115"/>
    <mergeCell ref="E76:F76"/>
    <mergeCell ref="C21:D21"/>
    <mergeCell ref="E26:F26"/>
    <mergeCell ref="E31:F31"/>
    <mergeCell ref="E46:F46"/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2020-04-17T08:27:41Z</dcterms:modified>
  <cp:category/>
  <cp:version/>
  <cp:contentType/>
  <cp:contentStatus/>
</cp:coreProperties>
</file>