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<sst xmlns="http://schemas.openxmlformats.org/spreadsheetml/2006/main" count="166" uniqueCount="104">
  <si>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</si>
  <si>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</si>
  <si>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</si>
  <si>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</si>
  <si>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</si>
  <si>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</si>
  <si>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</si>
  <si>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</si>
  <si>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</si>
  <si>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</si>
  <si>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</si>
  <si>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</si>
  <si>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</si>
  <si>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</si>
  <si>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</si>
  <si>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</si>
  <si>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</si>
  <si>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</si>
  <si>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</si>
  <si>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</si>
  <si>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</si>
  <si>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</si>
  <si>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</si>
  <si>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</si>
  <si>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</si>
  <si>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</si>
  <si>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</si>
  <si>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</si>
  <si>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</si>
  <si>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</si>
  <si>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</si>
  <si>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</si>
  <si>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</si>
  <si>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</si>
  <si>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</si>
  <si>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</si>
  <si>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</si>
  <si>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</si>
  <si>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</si>
  <si>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</si>
  <si>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</si>
  <si>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</si>
  <si>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</si>
  <si>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</si>
  <si>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</si>
  <si>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</si>
  <si>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</si>
  <si>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</si>
  <si>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</si>
  <si>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</si>
  <si>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</si>
  <si>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</si>
  <si>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</si>
  <si>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</si>
  <si>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</si>
  <si>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</si>
  <si>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</si>
  <si>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</si>
  <si>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</si>
  <si>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</si>
  <si>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</si>
  <si>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</si>
  <si>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</si>
  <si>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</si>
  <si>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</si>
  <si>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</si>
  <si>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</si>
  <si>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</si>
  <si>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</si>
  <si>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</si>
  <si>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</si>
  <si>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</si>
  <si>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</si>
  <si>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</si>
  <si>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</si>
  <si>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</si>
  <si>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</si>
  <si>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</si>
  <si>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</si>
  <si>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Березень '18 (€/МT)</t>
  </si>
  <si>
    <t>CME - Березень '18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</si>
  <si>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</si>
  <si>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</si>
  <si>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</si>
  <si>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</si>
  <si>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</si>
  <si>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</si>
  <si>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</si>
  <si>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</si>
  <si>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</si>
  <si>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</si>
  <si>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</si>
  <si>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</si>
  <si>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</si>
  <si>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</si>
  <si>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</si>
  <si>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TOCOM - Квітень '18 (¥/МT)</t>
  </si>
  <si>
    <t>CME - Квітень '18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</si>
  <si>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</si>
  <si>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</si>
  <si>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</si>
  <si>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</si>
  <si>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</si>
  <si>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16 березня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</si>
</sst>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103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82</v>
      </c>
      <c r="C7" s="117">
        <v>0.04</v>
      </c>
      <c r="D7" s="14">
        <v>3.824</v>
      </c>
      <c r="E7" s="117">
        <f aca="true" t="shared" si="0" ref="E7:F9">C7*39.3683</f>
        <v>1.574732</v>
      </c>
      <c r="F7" s="13">
        <f t="shared" si="0"/>
        <v>150.54437919999998</v>
      </c>
    </row>
    <row r="8" spans="2:6" s="6" customFormat="1" ht="15">
      <c r="B8" s="24" t="s">
        <v>89</v>
      </c>
      <c r="C8" s="117">
        <v>0.034</v>
      </c>
      <c r="D8" s="14">
        <v>3.906</v>
      </c>
      <c r="E8" s="117">
        <f t="shared" si="0"/>
        <v>1.3385222</v>
      </c>
      <c r="F8" s="13">
        <f t="shared" si="0"/>
        <v>153.7725798</v>
      </c>
    </row>
    <row r="9" spans="2:17" s="6" customFormat="1" ht="15">
      <c r="B9" s="24" t="s">
        <v>100</v>
      </c>
      <c r="C9" s="117">
        <v>0.032</v>
      </c>
      <c r="D9" s="14">
        <v>3.97</v>
      </c>
      <c r="E9" s="117">
        <f t="shared" si="0"/>
        <v>1.2597856</v>
      </c>
      <c r="F9" s="13">
        <f>D9*39.3683</f>
        <v>156.292151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84</v>
      </c>
      <c r="C12" s="118">
        <v>0.3</v>
      </c>
      <c r="D12" s="13">
        <v>164.5</v>
      </c>
      <c r="E12" s="118">
        <f aca="true" t="shared" si="1" ref="E12:F14">C12/$D$86</f>
        <v>0.368052999631947</v>
      </c>
      <c r="F12" s="71">
        <f t="shared" si="1"/>
        <v>201.8157281315176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92</v>
      </c>
      <c r="C13" s="118">
        <v>0.58</v>
      </c>
      <c r="D13" s="13">
        <v>170</v>
      </c>
      <c r="E13" s="118">
        <f t="shared" si="1"/>
        <v>0.7115691326217641</v>
      </c>
      <c r="F13" s="71">
        <f t="shared" si="1"/>
        <v>208.56336645810327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99</v>
      </c>
      <c r="C14" s="118">
        <v>0.74</v>
      </c>
      <c r="D14" s="13">
        <v>168.25</v>
      </c>
      <c r="E14" s="118">
        <f t="shared" si="1"/>
        <v>0.9078640657588025</v>
      </c>
      <c r="F14" s="71">
        <f t="shared" si="1"/>
        <v>206.41639062691692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75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87</v>
      </c>
      <c r="C17" s="120">
        <v>140</v>
      </c>
      <c r="D17" s="87">
        <v>25590</v>
      </c>
      <c r="E17" s="120">
        <f aca="true" t="shared" si="2" ref="E17:F19">C17/$D$87</f>
        <v>1.3240022697181768</v>
      </c>
      <c r="F17" s="71">
        <f t="shared" si="2"/>
        <v>242.00870058634388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20">
        <v>90</v>
      </c>
      <c r="D18" s="87">
        <v>24350</v>
      </c>
      <c r="E18" s="120">
        <f t="shared" si="2"/>
        <v>0.8511443162473993</v>
      </c>
      <c r="F18" s="71">
        <f t="shared" si="2"/>
        <v>230.2818233402686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20">
        <v>70</v>
      </c>
      <c r="D19" s="87">
        <v>24430</v>
      </c>
      <c r="E19" s="120">
        <f t="shared" si="2"/>
        <v>0.6620011348590884</v>
      </c>
      <c r="F19" s="71">
        <f>D19/$D$87</f>
        <v>231.03839606582184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17">
        <v>0.11</v>
      </c>
      <c r="D22" s="14">
        <v>4.686</v>
      </c>
      <c r="E22" s="117">
        <f>C22*36.7437</f>
        <v>4.0418069999999995</v>
      </c>
      <c r="F22" s="13">
        <f aca="true" t="shared" si="3" ref="E22:F24">D22*36.7437</f>
        <v>172.18097819999997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17">
        <v>0.11</v>
      </c>
      <c r="D23" s="14">
        <v>4.844</v>
      </c>
      <c r="E23" s="117">
        <f t="shared" si="3"/>
        <v>4.0418069999999995</v>
      </c>
      <c r="F23" s="13">
        <f t="shared" si="3"/>
        <v>177.9864828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100</v>
      </c>
      <c r="C24" s="117">
        <v>0.104</v>
      </c>
      <c r="D24" s="91">
        <v>5.02</v>
      </c>
      <c r="E24" s="117">
        <f t="shared" si="3"/>
        <v>3.8213447999999994</v>
      </c>
      <c r="F24" s="13">
        <f t="shared" si="3"/>
        <v>184.45337399999997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24"/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8">
        <v>0.3</v>
      </c>
      <c r="D27" s="71">
        <v>165</v>
      </c>
      <c r="E27" s="118">
        <f aca="true" t="shared" si="4" ref="E27:F29">C27/$D$86</f>
        <v>0.368052999631947</v>
      </c>
      <c r="F27" s="71">
        <f t="shared" si="4"/>
        <v>202.42914979757083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81</v>
      </c>
      <c r="C28" s="118">
        <v>0.59</v>
      </c>
      <c r="D28" s="13">
        <v>169.5</v>
      </c>
      <c r="E28" s="118">
        <f t="shared" si="4"/>
        <v>0.723837565942829</v>
      </c>
      <c r="F28" s="71">
        <f t="shared" si="4"/>
        <v>207.94994479205005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85</v>
      </c>
      <c r="C29" s="118">
        <v>0.58</v>
      </c>
      <c r="D29" s="13">
        <v>172.75</v>
      </c>
      <c r="E29" s="118">
        <f>C29/$D$86</f>
        <v>0.7115691326217641</v>
      </c>
      <c r="F29" s="71">
        <f t="shared" si="4"/>
        <v>211.93718562139614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81</v>
      </c>
      <c r="C32" s="120">
        <v>0.14</v>
      </c>
      <c r="D32" s="13">
        <v>349.25</v>
      </c>
      <c r="E32" s="120">
        <f aca="true" t="shared" si="5" ref="E32:F34">C32/$D$86</f>
        <v>0.1717580664949086</v>
      </c>
      <c r="F32" s="71">
        <f t="shared" si="5"/>
        <v>428.4750337381916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20">
        <v>0.07</v>
      </c>
      <c r="D33" s="13">
        <v>346.5</v>
      </c>
      <c r="E33" s="120">
        <f t="shared" si="5"/>
        <v>0.0858790332474543</v>
      </c>
      <c r="F33" s="71">
        <f t="shared" si="5"/>
        <v>425.10121457489873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20">
        <v>0.14</v>
      </c>
      <c r="D34" s="66">
        <v>350.75</v>
      </c>
      <c r="E34" s="120">
        <f t="shared" si="5"/>
        <v>0.1717580664949086</v>
      </c>
      <c r="F34" s="71">
        <f t="shared" si="5"/>
        <v>430.31529873635134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7">
        <v>0.086</v>
      </c>
      <c r="D37" s="75">
        <v>2.426</v>
      </c>
      <c r="E37" s="117">
        <f aca="true" t="shared" si="6" ref="E37:F39">C37*58.0164</f>
        <v>4.9894104</v>
      </c>
      <c r="F37" s="71">
        <f t="shared" si="6"/>
        <v>140.7477864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7">
        <v>0.066</v>
      </c>
      <c r="D38" s="75">
        <v>2.49</v>
      </c>
      <c r="E38" s="117">
        <f t="shared" si="6"/>
        <v>3.8290824</v>
      </c>
      <c r="F38" s="71">
        <f t="shared" si="6"/>
        <v>144.460836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100</v>
      </c>
      <c r="C39" s="117">
        <v>0.034</v>
      </c>
      <c r="D39" s="75">
        <v>2.524</v>
      </c>
      <c r="E39" s="117">
        <f t="shared" si="6"/>
        <v>1.9725576</v>
      </c>
      <c r="F39" s="71">
        <f t="shared" si="6"/>
        <v>146.4333936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24"/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21">
        <v>0.086</v>
      </c>
      <c r="D42" s="75">
        <v>10.466</v>
      </c>
      <c r="E42" s="121">
        <f aca="true" t="shared" si="7" ref="E42:F44">C42*36.7437</f>
        <v>3.1599581999999993</v>
      </c>
      <c r="F42" s="71">
        <f t="shared" si="7"/>
        <v>384.55956419999995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90</v>
      </c>
      <c r="C43" s="121">
        <v>0.09</v>
      </c>
      <c r="D43" s="75">
        <v>10.586</v>
      </c>
      <c r="E43" s="121">
        <f t="shared" si="7"/>
        <v>3.3069329999999995</v>
      </c>
      <c r="F43" s="71">
        <f t="shared" si="7"/>
        <v>388.96880819999996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101</v>
      </c>
      <c r="C44" s="121">
        <v>0.084</v>
      </c>
      <c r="D44" s="75">
        <v>10.6</v>
      </c>
      <c r="E44" s="121">
        <f t="shared" si="7"/>
        <v>3.0864708</v>
      </c>
      <c r="F44" s="71">
        <f t="shared" si="7"/>
        <v>389.48321999999996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21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74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96</v>
      </c>
      <c r="C47" s="141">
        <v>2290</v>
      </c>
      <c r="D47" s="88">
        <v>51290</v>
      </c>
      <c r="E47" s="121">
        <f>C47/$D$87</f>
        <v>21.656894268961604</v>
      </c>
      <c r="F47" s="71">
        <f>D47/$D$87</f>
        <v>485.05768867032344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9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39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82</v>
      </c>
      <c r="C52" s="121">
        <v>1.9</v>
      </c>
      <c r="D52" s="76">
        <v>372.6</v>
      </c>
      <c r="E52" s="121">
        <f aca="true" t="shared" si="8" ref="E52:F54">C52*1.1023</f>
        <v>2.09437</v>
      </c>
      <c r="F52" s="76">
        <f t="shared" si="8"/>
        <v>410.71698000000004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90</v>
      </c>
      <c r="C53" s="121">
        <v>2</v>
      </c>
      <c r="D53" s="76">
        <v>374.6</v>
      </c>
      <c r="E53" s="121">
        <f t="shared" si="8"/>
        <v>2.2046</v>
      </c>
      <c r="F53" s="76">
        <f t="shared" si="8"/>
        <v>412.92158000000006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101</v>
      </c>
      <c r="C54" s="121">
        <v>1.4</v>
      </c>
      <c r="D54" s="105">
        <v>371</v>
      </c>
      <c r="E54" s="121">
        <f>C54*1.1023</f>
        <v>1.54322</v>
      </c>
      <c r="F54" s="76">
        <f t="shared" si="8"/>
        <v>408.9533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18">
        <v>0.08</v>
      </c>
      <c r="D57" s="71">
        <v>32.05</v>
      </c>
      <c r="E57" s="118">
        <f aca="true" t="shared" si="9" ref="E57:F59">C57/454*1000</f>
        <v>0.1762114537444934</v>
      </c>
      <c r="F57" s="71">
        <f t="shared" si="9"/>
        <v>70.59471365638765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90</v>
      </c>
      <c r="C58" s="118">
        <v>0.08</v>
      </c>
      <c r="D58" s="71">
        <v>32.34</v>
      </c>
      <c r="E58" s="118">
        <f t="shared" si="9"/>
        <v>0.1762114537444934</v>
      </c>
      <c r="F58" s="71">
        <f t="shared" si="9"/>
        <v>71.23348017621146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101</v>
      </c>
      <c r="C59" s="118">
        <v>0.07</v>
      </c>
      <c r="D59" s="71">
        <v>32.46</v>
      </c>
      <c r="E59" s="118">
        <f t="shared" si="9"/>
        <v>0.15418502202643172</v>
      </c>
      <c r="F59" s="71">
        <f t="shared" si="9"/>
        <v>71.49779735682819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21">
        <v>0.05</v>
      </c>
      <c r="D62" s="75">
        <v>12.45</v>
      </c>
      <c r="E62" s="121">
        <f aca="true" t="shared" si="10" ref="E62:F64">C62*22.026</f>
        <v>1.1013</v>
      </c>
      <c r="F62" s="71">
        <f t="shared" si="10"/>
        <v>274.2237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21">
        <v>0.05</v>
      </c>
      <c r="D63" s="75">
        <v>12.615</v>
      </c>
      <c r="E63" s="121">
        <f t="shared" si="10"/>
        <v>1.1013</v>
      </c>
      <c r="F63" s="71">
        <f t="shared" si="10"/>
        <v>277.85799000000003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100</v>
      </c>
      <c r="C64" s="121">
        <v>0.075</v>
      </c>
      <c r="D64" s="75">
        <v>11.84</v>
      </c>
      <c r="E64" s="121">
        <f t="shared" si="10"/>
        <v>1.65195</v>
      </c>
      <c r="F64" s="71">
        <f t="shared" si="10"/>
        <v>260.78784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6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53" t="s">
        <v>23</v>
      </c>
      <c r="D66" s="154"/>
      <c r="E66" s="153" t="s">
        <v>24</v>
      </c>
      <c r="F66" s="154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91</v>
      </c>
      <c r="C67" s="117">
        <v>0.021</v>
      </c>
      <c r="D67" s="75">
        <v>1.495</v>
      </c>
      <c r="E67" s="117">
        <f aca="true" t="shared" si="11" ref="E67:F69">C67/3.785</f>
        <v>0.005548216644649934</v>
      </c>
      <c r="F67" s="71">
        <f t="shared" si="11"/>
        <v>0.3949801849405548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82</v>
      </c>
      <c r="C68" s="117">
        <v>0.019</v>
      </c>
      <c r="D68" s="75">
        <v>1.515</v>
      </c>
      <c r="E68" s="117">
        <f t="shared" si="11"/>
        <v>0.005019815059445178</v>
      </c>
      <c r="F68" s="71">
        <f t="shared" si="11"/>
        <v>0.40026420079260233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102</v>
      </c>
      <c r="C69" s="117">
        <v>0.018</v>
      </c>
      <c r="D69" s="75">
        <v>1.522</v>
      </c>
      <c r="E69" s="117">
        <f t="shared" si="11"/>
        <v>0.0047556142668428</v>
      </c>
      <c r="F69" s="71">
        <f t="shared" si="11"/>
        <v>0.402113606340819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53" t="s">
        <v>26</v>
      </c>
      <c r="D71" s="154"/>
      <c r="E71" s="153" t="s">
        <v>27</v>
      </c>
      <c r="F71" s="154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80</v>
      </c>
      <c r="C72" s="142">
        <v>0.00075</v>
      </c>
      <c r="D72" s="131">
        <v>0.706</v>
      </c>
      <c r="E72" s="142">
        <f>C72/454*100</f>
        <v>0.00016519823788546255</v>
      </c>
      <c r="F72" s="77">
        <f>D72/454*1000</f>
        <v>1.555066079295154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97</v>
      </c>
      <c r="C73" s="142">
        <v>0.004</v>
      </c>
      <c r="D73" s="131">
        <v>0.70925</v>
      </c>
      <c r="E73" s="142">
        <f>C73/454*100</f>
        <v>0.0008810572687224669</v>
      </c>
      <c r="F73" s="77">
        <f>D73/454*1000</f>
        <v>1.5622246696035245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82</v>
      </c>
      <c r="C74" s="137">
        <v>0.00425</v>
      </c>
      <c r="D74" s="131">
        <v>0.71525</v>
      </c>
      <c r="E74" s="137">
        <f>C74/454*100</f>
        <v>0.0009361233480176211</v>
      </c>
      <c r="F74" s="77">
        <f>D74/454*1000</f>
        <v>1.5754405286343613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60" t="s">
        <v>26</v>
      </c>
      <c r="D76" s="160"/>
      <c r="E76" s="153" t="s">
        <v>29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5">
        <v>0.0009</v>
      </c>
      <c r="D77" s="132">
        <v>0.1266</v>
      </c>
      <c r="E77" s="135">
        <f aca="true" t="shared" si="12" ref="E77:F79">C77/454*1000000</f>
        <v>1.9823788546255507</v>
      </c>
      <c r="F77" s="71">
        <f t="shared" si="12"/>
        <v>278.8546255506608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90</v>
      </c>
      <c r="C78" s="135">
        <v>0.001</v>
      </c>
      <c r="D78" s="132" t="s">
        <v>73</v>
      </c>
      <c r="E78" s="135">
        <f t="shared" si="12"/>
        <v>2.202643171806167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98</v>
      </c>
      <c r="C79" s="135">
        <v>0.001</v>
      </c>
      <c r="D79" s="132" t="s">
        <v>73</v>
      </c>
      <c r="E79" s="135">
        <f t="shared" si="12"/>
        <v>2.202643171806167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40" t="s">
        <v>73</v>
      </c>
      <c r="E85" s="133">
        <v>1.2268</v>
      </c>
      <c r="F85" s="133">
        <v>0.0095</v>
      </c>
      <c r="G85" s="133">
        <v>1.3926</v>
      </c>
      <c r="H85" s="133">
        <v>1.0487</v>
      </c>
      <c r="I85" s="133">
        <v>0.7625</v>
      </c>
      <c r="J85" s="133">
        <v>0.7695</v>
      </c>
      <c r="K85" s="133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0.8151</v>
      </c>
      <c r="E86" s="134" t="s">
        <v>73</v>
      </c>
      <c r="F86" s="134">
        <v>0.0077</v>
      </c>
      <c r="G86" s="134">
        <v>1.1351</v>
      </c>
      <c r="H86" s="134">
        <v>0.8548</v>
      </c>
      <c r="I86" s="134">
        <v>0.6215</v>
      </c>
      <c r="J86" s="134">
        <v>0.6272</v>
      </c>
      <c r="K86" s="134">
        <v>0.1039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105.74</v>
      </c>
      <c r="E87" s="133">
        <v>129.7218</v>
      </c>
      <c r="F87" s="133" t="s">
        <v>73</v>
      </c>
      <c r="G87" s="133">
        <v>147.2535</v>
      </c>
      <c r="H87" s="133">
        <v>110.8851</v>
      </c>
      <c r="I87" s="133">
        <v>80.6252</v>
      </c>
      <c r="J87" s="133">
        <v>81.3669</v>
      </c>
      <c r="K87" s="133">
        <v>13.4807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0.7181</v>
      </c>
      <c r="E88" s="134">
        <v>0.8809</v>
      </c>
      <c r="F88" s="134">
        <v>0.0068</v>
      </c>
      <c r="G88" s="134" t="s">
        <v>73</v>
      </c>
      <c r="H88" s="134">
        <v>0.753</v>
      </c>
      <c r="I88" s="134">
        <v>0.5475</v>
      </c>
      <c r="J88" s="134">
        <v>0.5526</v>
      </c>
      <c r="K88" s="134">
        <v>0.0916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0.9536</v>
      </c>
      <c r="E89" s="133">
        <v>1.1699</v>
      </c>
      <c r="F89" s="133">
        <v>0.009</v>
      </c>
      <c r="G89" s="133">
        <v>1.328</v>
      </c>
      <c r="H89" s="133" t="s">
        <v>73</v>
      </c>
      <c r="I89" s="133">
        <v>0.7271</v>
      </c>
      <c r="J89" s="133">
        <v>0.7338</v>
      </c>
      <c r="K89" s="133">
        <v>0.1216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1.3115</v>
      </c>
      <c r="E90" s="134">
        <v>1.6089</v>
      </c>
      <c r="F90" s="134">
        <v>0.0124</v>
      </c>
      <c r="G90" s="134">
        <v>1.8264</v>
      </c>
      <c r="H90" s="134">
        <v>1.3753</v>
      </c>
      <c r="I90" s="134" t="s">
        <v>73</v>
      </c>
      <c r="J90" s="134">
        <v>1.0092</v>
      </c>
      <c r="K90" s="134">
        <v>0.1672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1.2995</v>
      </c>
      <c r="E91" s="133">
        <v>1.5943</v>
      </c>
      <c r="F91" s="133">
        <v>0.0123</v>
      </c>
      <c r="G91" s="133">
        <v>1.8097</v>
      </c>
      <c r="H91" s="133">
        <v>1.3628</v>
      </c>
      <c r="I91" s="133">
        <v>0.9909</v>
      </c>
      <c r="J91" s="133" t="s">
        <v>73</v>
      </c>
      <c r="K91" s="133">
        <v>0.1657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7.8438</v>
      </c>
      <c r="E92" s="134">
        <v>9.6228</v>
      </c>
      <c r="F92" s="134">
        <v>0.0742</v>
      </c>
      <c r="G92" s="134">
        <v>10.9233</v>
      </c>
      <c r="H92" s="134">
        <v>8.2255</v>
      </c>
      <c r="I92" s="134">
        <v>5.9808</v>
      </c>
      <c r="J92" s="134">
        <v>6.0358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55</v>
      </c>
      <c r="C114" s="157"/>
      <c r="D114" s="157"/>
      <c r="E114" s="157"/>
      <c r="F114" s="157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56</v>
      </c>
      <c r="C115" s="143"/>
      <c r="D115" s="143"/>
      <c r="E115" s="143"/>
      <c r="F115" s="143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57</v>
      </c>
      <c r="C116" s="143"/>
      <c r="D116" s="143"/>
      <c r="E116" s="143"/>
      <c r="F116" s="143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58</v>
      </c>
      <c r="C117" s="143"/>
      <c r="D117" s="143"/>
      <c r="E117" s="143"/>
      <c r="F117" s="143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59</v>
      </c>
      <c r="C118" s="143"/>
      <c r="D118" s="143"/>
      <c r="E118" s="143"/>
      <c r="F118" s="143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60</v>
      </c>
      <c r="C119" s="143"/>
      <c r="D119" s="143"/>
      <c r="E119" s="143"/>
      <c r="F119" s="143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61</v>
      </c>
      <c r="C120" s="143"/>
      <c r="D120" s="143"/>
      <c r="E120" s="143"/>
      <c r="F120" s="143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62</v>
      </c>
      <c r="C121" s="159"/>
      <c r="D121" s="159"/>
      <c r="E121" s="159"/>
      <c r="F121" s="159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0"/>
      <c r="D123" s="152"/>
      <c r="E123" s="152"/>
      <c r="F123" s="151"/>
      <c r="G123" s="125"/>
      <c r="H123" s="125"/>
    </row>
    <row r="124" spans="2:8" ht="30.75" customHeight="1">
      <c r="B124" s="32" t="s">
        <v>64</v>
      </c>
      <c r="C124" s="150" t="s">
        <v>65</v>
      </c>
      <c r="D124" s="151"/>
      <c r="E124" s="150" t="s">
        <v>66</v>
      </c>
      <c r="F124" s="151"/>
      <c r="G124" s="125"/>
      <c r="H124" s="125"/>
    </row>
    <row r="125" spans="2:8" ht="30.75" customHeight="1">
      <c r="B125" s="32" t="s">
        <v>67</v>
      </c>
      <c r="C125" s="150" t="s">
        <v>68</v>
      </c>
      <c r="D125" s="151"/>
      <c r="E125" s="150" t="s">
        <v>69</v>
      </c>
      <c r="F125" s="151"/>
      <c r="G125" s="125"/>
      <c r="H125" s="125"/>
    </row>
    <row r="126" spans="2:8" ht="15" customHeight="1">
      <c r="B126" s="144" t="s">
        <v>70</v>
      </c>
      <c r="C126" s="146" t="s">
        <v>71</v>
      </c>
      <c r="D126" s="147"/>
      <c r="E126" s="146" t="s">
        <v>72</v>
      </c>
      <c r="F126" s="147"/>
      <c r="G126" s="125"/>
      <c r="H126" s="125"/>
    </row>
    <row r="127" spans="2:8" ht="15" customHeight="1">
      <c r="B127" s="145"/>
      <c r="C127" s="148"/>
      <c r="D127" s="149"/>
      <c r="E127" s="148"/>
      <c r="F127" s="149"/>
      <c r="G127" s="125"/>
      <c r="H127" s="125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2018-03-19T07:12:08Z</dcterms:modified>
  <cp:category/>
  <cp:version/>
  <cp:contentType/>
  <cp:contentStatus/>
</cp:coreProperties>
</file>