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<sst xmlns="http://schemas.openxmlformats.org/spreadsheetml/2006/main" count="164" uniqueCount="108">
  <si>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</si>
  <si>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</si>
  <si>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</si>
  <si>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</si>
  <si>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</si>
  <si>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</si>
  <si>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</si>
  <si>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</si>
  <si>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</si>
  <si>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</si>
  <si>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</si>
  <si>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</si>
  <si>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</si>
  <si>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</si>
  <si>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</si>
  <si>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</si>
  <si>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</si>
  <si>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</si>
  <si>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</si>
  <si>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</si>
  <si>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</si>
  <si>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</si>
  <si>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</si>
  <si>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</si>
  <si>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</si>
  <si>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</si>
  <si>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</si>
  <si>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</si>
  <si>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</si>
  <si>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</si>
  <si>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</si>
  <si>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</si>
  <si>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</si>
  <si>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</si>
  <si>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</si>
  <si>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</si>
  <si>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</si>
  <si>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</si>
  <si>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</si>
  <si>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</si>
  <si>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</si>
  <si>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</si>
  <si>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</si>
  <si>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</si>
  <si>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</si>
  <si>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</si>
  <si>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</si>
  <si>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</si>
  <si>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</si>
  <si>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</si>
  <si>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</si>
  <si>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</si>
  <si>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</si>
  <si>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</si>
  <si>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</si>
  <si>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</si>
  <si>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</si>
  <si>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</si>
  <si>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</si>
  <si>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</si>
  <si>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</si>
  <si>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</si>
  <si>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</si>
  <si>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</si>
  <si>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</si>
  <si>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</si>
  <si>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</si>
  <si>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</si>
  <si>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</si>
  <si>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</si>
  <si>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</si>
  <si>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</si>
  <si>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</si>
  <si>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</si>
  <si>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</si>
  <si>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</si>
  <si>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</si>
  <si>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</si>
  <si>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</si>
  <si>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</si>
  <si>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</si>
  <si>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</si>
  <si>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</si>
  <si>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</si>
  <si>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</si>
  <si>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</si>
  <si>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</si>
  <si>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</si>
  <si>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</si>
  <si>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</si>
  <si>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</si>
  <si>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</si>
  <si>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</si>
  <si>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</si>
  <si>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</si>
  <si>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</si>
  <si>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</si>
  <si>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</si>
  <si>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</si>
  <si>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</si>
  <si>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</si>
  <si>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</si>
  <si>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</si>
  <si>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16 березня 2017 року</t>
  </si>
  <si>
    <t>CME - Вересень '17</t>
  </si>
  <si>
    <t>Euronext - Грудень '17 (€/МT)</t>
  </si>
  <si>
    <t>CME - Серпень '17</t>
  </si>
  <si>
    <t>CME - Червень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</si>
</sst>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103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89</v>
      </c>
      <c r="C7" s="142">
        <v>0.024</v>
      </c>
      <c r="D7" s="14">
        <v>3.66</v>
      </c>
      <c r="E7" s="142">
        <f aca="true" t="shared" si="0" ref="E7:F9">C7*39.3683</f>
        <v>0.9448392</v>
      </c>
      <c r="F7" s="13">
        <f t="shared" si="0"/>
        <v>144.087978</v>
      </c>
    </row>
    <row r="8" spans="2:6" s="6" customFormat="1" ht="15">
      <c r="B8" s="25" t="s">
        <v>94</v>
      </c>
      <c r="C8" s="142">
        <v>0.024</v>
      </c>
      <c r="D8" s="14">
        <v>3.73</v>
      </c>
      <c r="E8" s="142">
        <f t="shared" si="0"/>
        <v>0.9448392</v>
      </c>
      <c r="F8" s="13">
        <f t="shared" si="0"/>
        <v>146.84375899999998</v>
      </c>
    </row>
    <row r="9" spans="2:17" s="6" customFormat="1" ht="15">
      <c r="B9" s="25" t="s">
        <v>104</v>
      </c>
      <c r="C9" s="142">
        <v>0.024</v>
      </c>
      <c r="D9" s="14">
        <v>3.804</v>
      </c>
      <c r="E9" s="142">
        <f t="shared" si="0"/>
        <v>0.9448392</v>
      </c>
      <c r="F9" s="13">
        <f t="shared" si="0"/>
        <v>149.7570132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41">
        <v>0.15</v>
      </c>
      <c r="D12" s="13">
        <v>171.75</v>
      </c>
      <c r="E12" s="141">
        <f>C12/$D$86</f>
        <v>0.16134236850596967</v>
      </c>
      <c r="F12" s="77">
        <f>D12/D86</f>
        <v>184.73701193933528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70">
        <v>0</v>
      </c>
      <c r="D13" s="13">
        <v>176.25</v>
      </c>
      <c r="E13" s="170">
        <f>C13/$D$86</f>
        <v>0</v>
      </c>
      <c r="F13" s="77">
        <f>D13/D86</f>
        <v>189.57728299451438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41">
        <v>0.29</v>
      </c>
      <c r="D14" s="13">
        <v>171.75</v>
      </c>
      <c r="E14" s="141">
        <f>C14/$D$86</f>
        <v>0.31192857911154137</v>
      </c>
      <c r="F14" s="77">
        <f>D14/D86</f>
        <v>184.73701193933528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41">
        <v>10</v>
      </c>
      <c r="D17" s="100">
        <v>20860</v>
      </c>
      <c r="E17" s="141">
        <f aca="true" t="shared" si="1" ref="E17:F19">C17/$D$87</f>
        <v>0.08821453775582216</v>
      </c>
      <c r="F17" s="77">
        <f t="shared" si="1"/>
        <v>184.01552575864503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38">
        <v>10</v>
      </c>
      <c r="D18" s="100">
        <v>21610</v>
      </c>
      <c r="E18" s="138">
        <f t="shared" si="1"/>
        <v>0.08821453775582216</v>
      </c>
      <c r="F18" s="77">
        <f t="shared" si="1"/>
        <v>190.63161609033168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>
        <v>20</v>
      </c>
      <c r="D19" s="100">
        <v>21880</v>
      </c>
      <c r="E19" s="141">
        <f t="shared" si="1"/>
        <v>0.17642907551164433</v>
      </c>
      <c r="F19" s="77">
        <f t="shared" si="1"/>
        <v>193.0134086097389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47">
        <v>0</v>
      </c>
      <c r="D22" s="14">
        <v>4.354</v>
      </c>
      <c r="E22" s="147">
        <f aca="true" t="shared" si="2" ref="E22:F24">C22*36.7437</f>
        <v>0</v>
      </c>
      <c r="F22" s="13">
        <f t="shared" si="2"/>
        <v>159.98206979999998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42">
        <v>0.002</v>
      </c>
      <c r="D23" s="14">
        <v>4.504</v>
      </c>
      <c r="E23" s="142">
        <f t="shared" si="2"/>
        <v>0.0734874</v>
      </c>
      <c r="F23" s="13">
        <f t="shared" si="2"/>
        <v>165.49362479999996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104</v>
      </c>
      <c r="C24" s="142">
        <v>0.002</v>
      </c>
      <c r="D24" s="104">
        <v>4.654</v>
      </c>
      <c r="E24" s="142">
        <f t="shared" si="2"/>
        <v>0.0734874</v>
      </c>
      <c r="F24" s="13">
        <f t="shared" si="2"/>
        <v>171.00517979999998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70">
        <v>0</v>
      </c>
      <c r="D27" s="77">
        <v>172.5</v>
      </c>
      <c r="E27" s="170">
        <f>C27/$D$86</f>
        <v>0</v>
      </c>
      <c r="F27" s="77">
        <f>D27/D86</f>
        <v>185.5437237818651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0.44</v>
      </c>
      <c r="D28" s="13">
        <v>170.75</v>
      </c>
      <c r="E28" s="138">
        <f>C28/$D$86</f>
        <v>0.47327094761751104</v>
      </c>
      <c r="F28" s="77">
        <f>D28/D86</f>
        <v>183.66139614929548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105</v>
      </c>
      <c r="C29" s="138">
        <v>0.14</v>
      </c>
      <c r="D29" s="13">
        <v>174</v>
      </c>
      <c r="E29" s="138">
        <f>C29/$D$86</f>
        <v>0.1505862106055717</v>
      </c>
      <c r="F29" s="77">
        <f>D29/D86</f>
        <v>187.1571474669248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0.55</v>
      </c>
      <c r="D32" s="13">
        <v>406.75</v>
      </c>
      <c r="E32" s="138">
        <f>C32/$D$86</f>
        <v>0.5915886845218888</v>
      </c>
      <c r="F32" s="77">
        <f>D32/D86</f>
        <v>437.50672259868776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0.74</v>
      </c>
      <c r="D33" s="13">
        <v>371</v>
      </c>
      <c r="E33" s="138">
        <f>C33/$D$86</f>
        <v>0.7959556846294503</v>
      </c>
      <c r="F33" s="77">
        <f>D33/$D$86</f>
        <v>399.053458104765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0.73</v>
      </c>
      <c r="D34" s="72">
        <v>372.25</v>
      </c>
      <c r="E34" s="138">
        <f>C34/$D$86</f>
        <v>0.7851995267290524</v>
      </c>
      <c r="F34" s="77">
        <f>D34/$D$86</f>
        <v>400.39797784231473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0.08</v>
      </c>
      <c r="D37" s="81">
        <v>2.49</v>
      </c>
      <c r="E37" s="137">
        <f aca="true" t="shared" si="3" ref="E37:F39">C37*58.0164</f>
        <v>4.641312</v>
      </c>
      <c r="F37" s="77">
        <f t="shared" si="3"/>
        <v>144.460836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0.076</v>
      </c>
      <c r="D38" s="81">
        <v>2.416</v>
      </c>
      <c r="E38" s="137">
        <f t="shared" si="3"/>
        <v>4.4092464</v>
      </c>
      <c r="F38" s="77">
        <f t="shared" si="3"/>
        <v>140.1676224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104</v>
      </c>
      <c r="C39" s="137">
        <v>0.066</v>
      </c>
      <c r="D39" s="81">
        <v>2.33</v>
      </c>
      <c r="E39" s="137">
        <f t="shared" si="3"/>
        <v>3.8290824</v>
      </c>
      <c r="F39" s="77">
        <f t="shared" si="3"/>
        <v>135.178212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0.034</v>
      </c>
      <c r="D42" s="81">
        <v>10.014</v>
      </c>
      <c r="E42" s="142">
        <f aca="true" t="shared" si="4" ref="E42:F44">C42*36.7437</f>
        <v>1.2492858</v>
      </c>
      <c r="F42" s="77">
        <f t="shared" si="4"/>
        <v>367.95141179999996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42">
        <v>0.034</v>
      </c>
      <c r="D43" s="81">
        <v>10.11</v>
      </c>
      <c r="E43" s="142">
        <f t="shared" si="4"/>
        <v>1.2492858</v>
      </c>
      <c r="F43" s="77">
        <f t="shared" si="4"/>
        <v>371.47880699999996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106</v>
      </c>
      <c r="C44" s="142">
        <v>0.036</v>
      </c>
      <c r="D44" s="81">
        <v>10.124</v>
      </c>
      <c r="E44" s="142">
        <f t="shared" si="4"/>
        <v>1.3227731999999999</v>
      </c>
      <c r="F44" s="77">
        <f t="shared" si="4"/>
        <v>371.99321879999997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6">
        <v>0</v>
      </c>
      <c r="D48" s="101">
        <v>48130</v>
      </c>
      <c r="E48" s="147">
        <f t="shared" si="5"/>
        <v>0</v>
      </c>
      <c r="F48" s="77">
        <f t="shared" si="5"/>
        <v>424.5765702187721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71">
        <v>540</v>
      </c>
      <c r="D49" s="101">
        <v>49670</v>
      </c>
      <c r="E49" s="137">
        <f t="shared" si="5"/>
        <v>4.763585038814397</v>
      </c>
      <c r="F49" s="77">
        <f t="shared" si="5"/>
        <v>438.16160903316865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89</v>
      </c>
      <c r="C52" s="142">
        <v>1.7</v>
      </c>
      <c r="D52" s="82">
        <v>329.4</v>
      </c>
      <c r="E52" s="142">
        <f aca="true" t="shared" si="6" ref="E52:F54">C52*1.1023</f>
        <v>1.87391</v>
      </c>
      <c r="F52" s="82">
        <f t="shared" si="6"/>
        <v>363.09762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2">
        <v>1.7</v>
      </c>
      <c r="D53" s="82">
        <v>332.5</v>
      </c>
      <c r="E53" s="142">
        <f t="shared" si="6"/>
        <v>1.87391</v>
      </c>
      <c r="F53" s="82">
        <f t="shared" si="6"/>
        <v>366.51475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106</v>
      </c>
      <c r="C54" s="142">
        <v>1.6</v>
      </c>
      <c r="D54" s="122">
        <v>331.6</v>
      </c>
      <c r="E54" s="142">
        <f t="shared" si="6"/>
        <v>1.7636800000000001</v>
      </c>
      <c r="F54" s="82">
        <f t="shared" si="6"/>
        <v>365.52268000000004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0.04</v>
      </c>
      <c r="D57" s="77">
        <v>32.37</v>
      </c>
      <c r="E57" s="141">
        <f aca="true" t="shared" si="7" ref="E57:F59">C57/454*1000</f>
        <v>0.0881057268722467</v>
      </c>
      <c r="F57" s="77">
        <f t="shared" si="7"/>
        <v>71.29955947136564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0.04</v>
      </c>
      <c r="D58" s="77">
        <v>32.54</v>
      </c>
      <c r="E58" s="141">
        <f t="shared" si="7"/>
        <v>0.0881057268722467</v>
      </c>
      <c r="F58" s="77">
        <f t="shared" si="7"/>
        <v>71.67400881057269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106</v>
      </c>
      <c r="C59" s="141">
        <v>0.03</v>
      </c>
      <c r="D59" s="77">
        <v>32.65</v>
      </c>
      <c r="E59" s="141">
        <f t="shared" si="7"/>
        <v>0.06607929515418502</v>
      </c>
      <c r="F59" s="77">
        <f t="shared" si="7"/>
        <v>71.91629955947135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0.155</v>
      </c>
      <c r="D62" s="81">
        <v>9.82</v>
      </c>
      <c r="E62" s="142">
        <f aca="true" t="shared" si="8" ref="E62:F64">C62*22.026</f>
        <v>3.41403</v>
      </c>
      <c r="F62" s="77">
        <f t="shared" si="8"/>
        <v>216.29532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2">
        <v>0.155</v>
      </c>
      <c r="D63" s="81">
        <v>10.065</v>
      </c>
      <c r="E63" s="142">
        <f t="shared" si="8"/>
        <v>3.41403</v>
      </c>
      <c r="F63" s="77">
        <f t="shared" si="8"/>
        <v>221.69169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104</v>
      </c>
      <c r="C64" s="142">
        <v>0.15</v>
      </c>
      <c r="D64" s="81" t="s">
        <v>81</v>
      </c>
      <c r="E64" s="142">
        <f t="shared" si="8"/>
        <v>3.3039</v>
      </c>
      <c r="F64" s="77" t="s">
        <v>81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0.02</v>
      </c>
      <c r="D67" s="81">
        <v>1.55</v>
      </c>
      <c r="E67" s="142">
        <f aca="true" t="shared" si="9" ref="E67:F69">C67/3.785</f>
        <v>0.005284015852047556</v>
      </c>
      <c r="F67" s="77">
        <f t="shared" si="9"/>
        <v>0.4095112285336856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0.019</v>
      </c>
      <c r="D68" s="81">
        <v>1.564</v>
      </c>
      <c r="E68" s="142">
        <f t="shared" si="9"/>
        <v>0.005019815059445178</v>
      </c>
      <c r="F68" s="77">
        <f t="shared" si="9"/>
        <v>0.4132100396301189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107</v>
      </c>
      <c r="C69" s="142">
        <v>0.019</v>
      </c>
      <c r="D69" s="81">
        <v>1.565</v>
      </c>
      <c r="E69" s="142">
        <f t="shared" si="9"/>
        <v>0.005019815059445178</v>
      </c>
      <c r="F69" s="77">
        <f t="shared" si="9"/>
        <v>0.41347424042272124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8">
        <v>0.0025</v>
      </c>
      <c r="D72" s="85">
        <v>0.8525</v>
      </c>
      <c r="E72" s="148">
        <f>C72/454*100</f>
        <v>0.0005506607929515419</v>
      </c>
      <c r="F72" s="83">
        <f>D72/454*1000</f>
        <v>1.8777533039647578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72">
        <v>0.001</v>
      </c>
      <c r="D73" s="85">
        <v>0.821</v>
      </c>
      <c r="E73" s="172">
        <f>C73/454*100</f>
        <v>0.00022026431718061672</v>
      </c>
      <c r="F73" s="83">
        <f>D73/454*1000</f>
        <v>1.8083700440528632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8">
        <v>0.00175</v>
      </c>
      <c r="D74" s="85">
        <v>0.83325</v>
      </c>
      <c r="E74" s="148">
        <f>C74/454*100</f>
        <v>0.00038546255506607935</v>
      </c>
      <c r="F74" s="83">
        <f>D74/454*1000</f>
        <v>1.8353524229074891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4">
        <v>0.0002</v>
      </c>
      <c r="D77" s="105">
        <v>0.1826</v>
      </c>
      <c r="E77" s="144">
        <f aca="true" t="shared" si="10" ref="E77:F79">C77/454*1000000</f>
        <v>0.4405286343612335</v>
      </c>
      <c r="F77" s="77">
        <f t="shared" si="10"/>
        <v>402.2026431718062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39">
        <v>0</v>
      </c>
      <c r="D78" s="105">
        <v>0.1822</v>
      </c>
      <c r="E78" s="139">
        <f t="shared" si="10"/>
        <v>0</v>
      </c>
      <c r="F78" s="77">
        <f t="shared" si="10"/>
        <v>401.3215859030837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0.0001</v>
      </c>
      <c r="D79" s="143" t="s">
        <v>81</v>
      </c>
      <c r="E79" s="140">
        <f t="shared" si="10"/>
        <v>0.22026431718061676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1.0756</v>
      </c>
      <c r="F85" s="135">
        <v>0.0088</v>
      </c>
      <c r="G85" s="135">
        <v>1.2338</v>
      </c>
      <c r="H85" s="135">
        <v>1.0028</v>
      </c>
      <c r="I85" s="135">
        <v>0.7495</v>
      </c>
      <c r="J85" s="135">
        <v>0.7667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0.9297</v>
      </c>
      <c r="E86" s="136" t="s">
        <v>81</v>
      </c>
      <c r="F86" s="136">
        <v>0.0082</v>
      </c>
      <c r="G86" s="136">
        <v>1.1471</v>
      </c>
      <c r="H86" s="136">
        <v>0.9323</v>
      </c>
      <c r="I86" s="136">
        <v>0.6968</v>
      </c>
      <c r="J86" s="136">
        <v>0.7128</v>
      </c>
      <c r="K86" s="136">
        <v>0.1197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113.36</v>
      </c>
      <c r="E87" s="135">
        <v>121.93</v>
      </c>
      <c r="F87" s="135" t="s">
        <v>81</v>
      </c>
      <c r="G87" s="135">
        <v>139.8636</v>
      </c>
      <c r="H87" s="135">
        <v>113.6783</v>
      </c>
      <c r="I87" s="135">
        <v>84.9648</v>
      </c>
      <c r="J87" s="135">
        <v>86.9131</v>
      </c>
      <c r="K87" s="135">
        <v>14.599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0.8105</v>
      </c>
      <c r="E88" s="136">
        <v>0.8718</v>
      </c>
      <c r="F88" s="136">
        <v>0.0072</v>
      </c>
      <c r="G88" s="136" t="s">
        <v>81</v>
      </c>
      <c r="H88" s="136">
        <v>0.8128</v>
      </c>
      <c r="I88" s="136">
        <v>0.6075</v>
      </c>
      <c r="J88" s="136">
        <v>0.6214</v>
      </c>
      <c r="K88" s="136">
        <v>0.1044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0.9972</v>
      </c>
      <c r="E89" s="135">
        <v>1.0726</v>
      </c>
      <c r="F89" s="135">
        <v>0.0088</v>
      </c>
      <c r="G89" s="135">
        <v>1.2303</v>
      </c>
      <c r="H89" s="135" t="s">
        <v>81</v>
      </c>
      <c r="I89" s="135">
        <v>0.7474</v>
      </c>
      <c r="J89" s="135">
        <v>0.7646</v>
      </c>
      <c r="K89" s="135">
        <v>0.1284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1.3342</v>
      </c>
      <c r="E90" s="136">
        <v>1.4351</v>
      </c>
      <c r="F90" s="136">
        <v>0.0118</v>
      </c>
      <c r="G90" s="136">
        <v>1.6461</v>
      </c>
      <c r="H90" s="136">
        <v>1.3379</v>
      </c>
      <c r="I90" s="136" t="s">
        <v>81</v>
      </c>
      <c r="J90" s="136">
        <v>1.0229</v>
      </c>
      <c r="K90" s="136">
        <v>0.1718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1.3043</v>
      </c>
      <c r="E91" s="135">
        <v>1.4029</v>
      </c>
      <c r="F91" s="135">
        <v>0.0115</v>
      </c>
      <c r="G91" s="135">
        <v>1.6092</v>
      </c>
      <c r="H91" s="135">
        <v>1.308</v>
      </c>
      <c r="I91" s="135">
        <v>0.9776</v>
      </c>
      <c r="J91" s="135" t="s">
        <v>81</v>
      </c>
      <c r="K91" s="135">
        <v>0.168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7.7649</v>
      </c>
      <c r="E92" s="136">
        <v>8.3519</v>
      </c>
      <c r="F92" s="136">
        <v>0.0685</v>
      </c>
      <c r="G92" s="136">
        <v>9.5803</v>
      </c>
      <c r="H92" s="136">
        <v>7.7867</v>
      </c>
      <c r="I92" s="136">
        <v>5.8199</v>
      </c>
      <c r="J92" s="136">
        <v>5.9533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2017-03-17T07:58:24Z</dcterms:modified>
  <cp:category/>
  <cp:version/>
  <cp:contentType/>
  <cp:contentStatus/>
</cp:coreProperties>
</file>