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<sst xmlns="http://schemas.openxmlformats.org/spreadsheetml/2006/main" count="170" uniqueCount="103">
  <si>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</si>
  <si>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</si>
  <si>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</si>
  <si>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</si>
  <si>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</si>
  <si>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</si>
  <si>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</si>
  <si>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</si>
  <si>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</si>
  <si>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</si>
  <si>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</si>
  <si>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</si>
  <si>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</si>
  <si>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</si>
  <si>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</si>
  <si>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</si>
  <si>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</si>
  <si>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</si>
  <si>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</si>
  <si>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</si>
  <si>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</si>
  <si>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</si>
  <si>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</si>
  <si>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</si>
  <si>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</si>
  <si>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</si>
  <si>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</si>
  <si>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</si>
  <si>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</si>
  <si>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</si>
  <si>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</si>
  <si>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</si>
  <si>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</si>
  <si>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</si>
  <si>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</si>
  <si>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</si>
  <si>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</si>
  <si>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</si>
  <si>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</si>
  <si>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</si>
  <si>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</si>
  <si>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</si>
  <si>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</si>
  <si>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</si>
  <si>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</si>
  <si>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</si>
  <si>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</si>
  <si>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</si>
  <si>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</si>
  <si>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</si>
  <si>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</si>
  <si>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</si>
  <si>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</si>
  <si>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</si>
  <si>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</si>
  <si>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</si>
  <si>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</si>
  <si>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</si>
  <si>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</si>
  <si>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</si>
  <si>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</si>
  <si>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</si>
  <si>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</si>
  <si>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</si>
  <si>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</si>
  <si>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</si>
  <si>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</si>
  <si>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</si>
  <si>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</si>
  <si>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</si>
  <si>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</si>
  <si>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</si>
  <si>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</si>
  <si>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</si>
  <si>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</si>
  <si>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</si>
  <si>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</si>
  <si>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</si>
  <si>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 Березень'20</t>
  </si>
  <si>
    <t>Euronext -Лютий'20 (€/МT)</t>
  </si>
  <si>
    <t>Euronext - Березень '20 (€/МT)</t>
  </si>
  <si>
    <t>CME -Травень'20</t>
  </si>
  <si>
    <t>Euronext -Березень'20 (€/МT)</t>
  </si>
  <si>
    <t>Euronext -Травень'20 (€/МT)</t>
  </si>
  <si>
    <t>Euronext - Травень '20 (€/МT)</t>
  </si>
  <si>
    <t>CME - Травень'20</t>
  </si>
  <si>
    <t>TOCOM - Березень'20 (¥/МT)</t>
  </si>
  <si>
    <t>TOCOM - Грудень  '19 (¥/МT)</t>
  </si>
  <si>
    <t>TOCOM - Лютий '20 (¥/МT)</t>
  </si>
  <si>
    <t>CME -Липень'20</t>
  </si>
  <si>
    <t>CME -Січень'20</t>
  </si>
  <si>
    <t>TOCOM - Травень'20 (¥/МT)</t>
  </si>
  <si>
    <t>TOCOM - Квітень '20 (¥/МT)</t>
  </si>
  <si>
    <t>Euronext -Серпень '20 (€/МT)</t>
  </si>
  <si>
    <t>CME -Лютий'20</t>
  </si>
  <si>
    <t>CME -Березень'20</t>
  </si>
  <si>
    <t>Euronext - Вересень'20 (€/МT)</t>
  </si>
  <si>
    <t>TOCOM - Липень'20 (¥/МT)</t>
  </si>
  <si>
    <t>CME - Липень'20</t>
  </si>
  <si>
    <t>Euronext -Червень '20 (€/МT)</t>
  </si>
  <si>
    <t>Euronext -Серпнь '20 (€/МT)</t>
  </si>
  <si>
    <t>CME -Квітень'20</t>
  </si>
  <si>
    <t xml:space="preserve">                                                                       16 січня 2020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</si>
</sst>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88" fontId="79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190" fontId="79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0" fontId="75" fillId="0" borderId="10" xfId="0" applyNumberFormat="1" applyFont="1" applyFill="1" applyBorder="1" applyAlignment="1">
      <alignment horizontal="center" vertical="top" wrapText="1"/>
    </xf>
    <xf numFmtId="192" fontId="79" fillId="0" borderId="10" xfId="0" applyNumberFormat="1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88" fontId="77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188" fontId="75" fillId="37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F65" sqref="F65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5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2" t="s">
        <v>102</v>
      </c>
      <c r="D4" s="143"/>
      <c r="E4" s="143"/>
      <c r="F4" s="144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38" t="s">
        <v>5</v>
      </c>
      <c r="D6" s="139"/>
      <c r="E6" s="138" t="s">
        <v>6</v>
      </c>
      <c r="F6" s="139"/>
      <c r="G6"/>
      <c r="H6"/>
      <c r="I6"/>
    </row>
    <row r="7" spans="2:6" s="6" customFormat="1" ht="15">
      <c r="B7" s="24" t="s">
        <v>78</v>
      </c>
      <c r="C7" s="113">
        <v>0.12</v>
      </c>
      <c r="D7" s="14">
        <v>3.76</v>
      </c>
      <c r="E7" s="113">
        <v>0.079</v>
      </c>
      <c r="F7" s="13">
        <v>151.33</v>
      </c>
    </row>
    <row r="8" spans="2:6" s="6" customFormat="1" ht="15">
      <c r="B8" s="24" t="s">
        <v>85</v>
      </c>
      <c r="C8" s="113">
        <v>0.114</v>
      </c>
      <c r="D8" s="14">
        <v>3.876</v>
      </c>
      <c r="E8" s="113">
        <v>0</v>
      </c>
      <c r="F8" s="13">
        <v>153.93</v>
      </c>
    </row>
    <row r="9" spans="2:17" s="6" customFormat="1" ht="15">
      <c r="B9" s="24" t="s">
        <v>98</v>
      </c>
      <c r="C9" s="113">
        <v>0.114</v>
      </c>
      <c r="D9" s="14">
        <v>3.894</v>
      </c>
      <c r="E9" s="113">
        <v>0.079</v>
      </c>
      <c r="F9" s="13">
        <v>156.37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31"/>
      <c r="D10" s="7"/>
      <c r="E10" s="131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38" t="s">
        <v>7</v>
      </c>
      <c r="D11" s="139"/>
      <c r="E11" s="138" t="s">
        <v>6</v>
      </c>
      <c r="F11" s="139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82</v>
      </c>
      <c r="C12" s="127">
        <v>0.72</v>
      </c>
      <c r="D12" s="13">
        <v>171.5</v>
      </c>
      <c r="E12" s="127">
        <v>0.8</v>
      </c>
      <c r="F12" s="71">
        <v>190.85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99</v>
      </c>
      <c r="C13" s="127">
        <v>0.85</v>
      </c>
      <c r="D13" s="13">
        <v>175.25</v>
      </c>
      <c r="E13" s="127">
        <v>0.48</v>
      </c>
      <c r="F13" s="71">
        <v>195.59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100</v>
      </c>
      <c r="C14" s="127">
        <v>0.7</v>
      </c>
      <c r="D14" s="13">
        <v>178</v>
      </c>
      <c r="E14" s="127">
        <v>0.62</v>
      </c>
      <c r="F14" s="71">
        <v>199.49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7"/>
      <c r="D15" s="52"/>
      <c r="E15" s="127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64" t="s">
        <v>74</v>
      </c>
      <c r="D16" s="164"/>
      <c r="E16" s="159" t="s">
        <v>6</v>
      </c>
      <c r="F16" s="160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86</v>
      </c>
      <c r="C17" s="141">
        <v>20</v>
      </c>
      <c r="D17" s="87">
        <v>25310</v>
      </c>
      <c r="E17" s="136">
        <f aca="true" t="shared" si="0" ref="E17:F19">C17/$D$87</f>
        <v>0.18148820326678766</v>
      </c>
      <c r="F17" s="71">
        <f t="shared" si="0"/>
        <v>229.67332123411978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91</v>
      </c>
      <c r="C18" s="126">
        <v>0</v>
      </c>
      <c r="D18" s="87">
        <v>25300</v>
      </c>
      <c r="E18" s="129">
        <f t="shared" si="0"/>
        <v>0</v>
      </c>
      <c r="F18" s="71">
        <f t="shared" si="0"/>
        <v>229.5825771324864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97</v>
      </c>
      <c r="C19" s="146">
        <v>60</v>
      </c>
      <c r="D19" s="87">
        <v>236800</v>
      </c>
      <c r="E19" s="127">
        <f t="shared" si="0"/>
        <v>0.5444646098003629</v>
      </c>
      <c r="F19" s="71">
        <f t="shared" si="0"/>
        <v>2148.820326678766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3"/>
      <c r="D20" s="7"/>
      <c r="E20" s="114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9" t="s">
        <v>5</v>
      </c>
      <c r="D21" s="160"/>
      <c r="E21" s="164" t="s">
        <v>6</v>
      </c>
      <c r="F21" s="164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78</v>
      </c>
      <c r="C22" s="113">
        <v>0.08</v>
      </c>
      <c r="D22" s="14">
        <v>5.654</v>
      </c>
      <c r="E22" s="113">
        <f aca="true" t="shared" si="1" ref="E22:F24">C22*36.7437</f>
        <v>2.9394959999999997</v>
      </c>
      <c r="F22" s="13">
        <f t="shared" si="1"/>
        <v>207.74887979999997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85</v>
      </c>
      <c r="C23" s="113">
        <v>0.076</v>
      </c>
      <c r="D23" s="14">
        <v>5.664</v>
      </c>
      <c r="E23" s="113">
        <f t="shared" si="1"/>
        <v>2.7925211999999995</v>
      </c>
      <c r="F23" s="13">
        <f t="shared" si="1"/>
        <v>208.11631679999996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98</v>
      </c>
      <c r="C24" s="113">
        <v>0.08</v>
      </c>
      <c r="D24" s="75">
        <v>5.67</v>
      </c>
      <c r="E24" s="113">
        <f t="shared" si="1"/>
        <v>2.9394959999999997</v>
      </c>
      <c r="F24" s="13">
        <f t="shared" si="1"/>
        <v>208.33677899999998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28"/>
      <c r="C25" s="113"/>
      <c r="D25" s="115"/>
      <c r="E25" s="114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64" t="s">
        <v>9</v>
      </c>
      <c r="D26" s="164"/>
      <c r="E26" s="159" t="s">
        <v>10</v>
      </c>
      <c r="F26" s="160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80</v>
      </c>
      <c r="C27" s="113">
        <v>1.28</v>
      </c>
      <c r="D27" s="71">
        <v>192.75</v>
      </c>
      <c r="E27" s="165">
        <f>C27*36.7437</f>
        <v>47.031935999999995</v>
      </c>
      <c r="F27" s="71">
        <f>D27/$D$86</f>
        <v>214.6197528114909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84</v>
      </c>
      <c r="C28" s="113">
        <v>1.29</v>
      </c>
      <c r="D28" s="13">
        <v>191.5</v>
      </c>
      <c r="E28" s="165">
        <f>C28*36.7437</f>
        <v>47.399373</v>
      </c>
      <c r="F28" s="71">
        <f>D28/$D$86</f>
        <v>213.22792562075492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96</v>
      </c>
      <c r="C29" s="113">
        <v>1.19</v>
      </c>
      <c r="D29" s="13">
        <v>186.25</v>
      </c>
      <c r="E29" s="165">
        <f>C29*36.7437</f>
        <v>43.725002999999994</v>
      </c>
      <c r="F29" s="71">
        <f>D29/$D$86</f>
        <v>207.38225141966373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7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64" t="s">
        <v>12</v>
      </c>
      <c r="D31" s="164"/>
      <c r="E31" s="164" t="s">
        <v>10</v>
      </c>
      <c r="F31" s="164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79</v>
      </c>
      <c r="C32" s="127">
        <v>1.28</v>
      </c>
      <c r="D32" s="13">
        <v>403.75</v>
      </c>
      <c r="E32" s="127">
        <f>C32/$D$86</f>
        <v>1.4252310433136621</v>
      </c>
      <c r="F32" s="71">
        <f aca="true" t="shared" si="2" ref="E32:F34">D32/$D$86</f>
        <v>449.5601826077274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83</v>
      </c>
      <c r="C33" s="127">
        <v>0.74</v>
      </c>
      <c r="D33" s="13">
        <v>402.75</v>
      </c>
      <c r="E33" s="127">
        <f t="shared" si="2"/>
        <v>0.823961696915711</v>
      </c>
      <c r="F33" s="71">
        <f>D33/$D$86</f>
        <v>448.4467208551386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93</v>
      </c>
      <c r="C34" s="136">
        <v>0.06</v>
      </c>
      <c r="D34" s="13">
        <v>385</v>
      </c>
      <c r="E34" s="136">
        <f t="shared" si="2"/>
        <v>0.06680770515532791</v>
      </c>
      <c r="F34" s="71">
        <f t="shared" si="2"/>
        <v>428.68277474668747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7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7" t="s">
        <v>5</v>
      </c>
      <c r="D36" s="158"/>
      <c r="E36" s="157" t="s">
        <v>6</v>
      </c>
      <c r="F36" s="158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78</v>
      </c>
      <c r="C37" s="113">
        <v>0.002</v>
      </c>
      <c r="D37" s="75">
        <v>3.054</v>
      </c>
      <c r="E37" s="113">
        <f aca="true" t="shared" si="3" ref="E37:F39">C37*58.0164</f>
        <v>0.11603279999999999</v>
      </c>
      <c r="F37" s="71">
        <f t="shared" si="3"/>
        <v>177.1820856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85</v>
      </c>
      <c r="C38" s="113">
        <v>0.012</v>
      </c>
      <c r="D38" s="75">
        <v>3.01</v>
      </c>
      <c r="E38" s="113">
        <f t="shared" si="3"/>
        <v>0.6961968</v>
      </c>
      <c r="F38" s="71">
        <f t="shared" si="3"/>
        <v>174.62936399999998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98</v>
      </c>
      <c r="C39" s="113">
        <v>0.036</v>
      </c>
      <c r="D39" s="75">
        <v>2.89</v>
      </c>
      <c r="E39" s="113">
        <f t="shared" si="3"/>
        <v>2.0885903999999997</v>
      </c>
      <c r="F39" s="71">
        <f t="shared" si="3"/>
        <v>167.667396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28"/>
      <c r="C40" s="113"/>
      <c r="D40" s="7"/>
      <c r="E40" s="135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7" t="s">
        <v>5</v>
      </c>
      <c r="D41" s="158"/>
      <c r="E41" s="157" t="s">
        <v>6</v>
      </c>
      <c r="F41" s="158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78</v>
      </c>
      <c r="C42" s="113">
        <v>0.046</v>
      </c>
      <c r="D42" s="75">
        <v>9.244</v>
      </c>
      <c r="E42" s="113">
        <f>C42*36.7437</f>
        <v>1.6902101999999999</v>
      </c>
      <c r="F42" s="71">
        <f aca="true" t="shared" si="4" ref="E42:F44">D42*36.7437</f>
        <v>339.6587628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85</v>
      </c>
      <c r="C43" s="113">
        <v>0.046</v>
      </c>
      <c r="D43" s="75">
        <v>9.374</v>
      </c>
      <c r="E43" s="113">
        <f t="shared" si="4"/>
        <v>1.6902101999999999</v>
      </c>
      <c r="F43" s="71">
        <f t="shared" si="4"/>
        <v>344.4354438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98</v>
      </c>
      <c r="C44" s="113">
        <v>0.042</v>
      </c>
      <c r="D44" s="75">
        <v>9.502</v>
      </c>
      <c r="E44" s="113">
        <f t="shared" si="4"/>
        <v>1.5432354</v>
      </c>
      <c r="F44" s="71">
        <f t="shared" si="4"/>
        <v>349.1386374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45"/>
      <c r="D45" s="75"/>
      <c r="E45" s="113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64" t="s">
        <v>73</v>
      </c>
      <c r="D46" s="164"/>
      <c r="E46" s="159" t="s">
        <v>6</v>
      </c>
      <c r="F46" s="160"/>
      <c r="G46" s="23"/>
      <c r="H46" s="23"/>
      <c r="I46" s="23"/>
      <c r="K46" s="23"/>
      <c r="L46" s="23"/>
      <c r="M46" s="23"/>
    </row>
    <row r="47" spans="2:13" s="6" customFormat="1" ht="15">
      <c r="B47" s="24" t="s">
        <v>87</v>
      </c>
      <c r="C47" s="126">
        <v>0</v>
      </c>
      <c r="D47" s="87" t="s">
        <v>72</v>
      </c>
      <c r="E47" s="129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88</v>
      </c>
      <c r="C48" s="126">
        <v>0</v>
      </c>
      <c r="D48" s="87" t="s">
        <v>72</v>
      </c>
      <c r="E48" s="129">
        <f>C49/$D$87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92</v>
      </c>
      <c r="C49" s="126">
        <v>0</v>
      </c>
      <c r="D49" s="87" t="s">
        <v>72</v>
      </c>
      <c r="E49" s="129">
        <f>C50/$D$87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5"/>
      <c r="D50" s="5"/>
      <c r="E50" s="115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7" t="s">
        <v>16</v>
      </c>
      <c r="D51" s="158"/>
      <c r="E51" s="157" t="s">
        <v>6</v>
      </c>
      <c r="F51" s="158"/>
      <c r="G51"/>
      <c r="H51"/>
      <c r="I51"/>
      <c r="J51" s="6"/>
    </row>
    <row r="52" spans="2:19" s="22" customFormat="1" ht="15">
      <c r="B52" s="24" t="s">
        <v>78</v>
      </c>
      <c r="C52" s="135">
        <v>0.5</v>
      </c>
      <c r="D52" s="76">
        <v>300.9</v>
      </c>
      <c r="E52" s="135">
        <f>C52*1.1023</f>
        <v>0.55115</v>
      </c>
      <c r="F52" s="76">
        <f aca="true" t="shared" si="5" ref="E52:F54">D52*1.1023</f>
        <v>331.68207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85</v>
      </c>
      <c r="C53" s="135">
        <v>0.4</v>
      </c>
      <c r="D53" s="76">
        <v>305.1</v>
      </c>
      <c r="E53" s="135">
        <f t="shared" si="5"/>
        <v>0.44092000000000003</v>
      </c>
      <c r="F53" s="76">
        <f t="shared" si="5"/>
        <v>336.31173000000007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98</v>
      </c>
      <c r="C54" s="135">
        <v>0.3</v>
      </c>
      <c r="D54" s="76">
        <v>309.6</v>
      </c>
      <c r="E54" s="135">
        <f>C54*1.1023</f>
        <v>0.33069</v>
      </c>
      <c r="F54" s="76">
        <f t="shared" si="5"/>
        <v>341.27208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2"/>
      <c r="C55" s="130"/>
      <c r="D55" s="66"/>
      <c r="E55" s="127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7" t="s">
        <v>18</v>
      </c>
      <c r="D56" s="158"/>
      <c r="E56" s="157" t="s">
        <v>19</v>
      </c>
      <c r="F56" s="158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78</v>
      </c>
      <c r="C57" s="127">
        <v>0.27</v>
      </c>
      <c r="D57" s="71">
        <v>33.09</v>
      </c>
      <c r="E57" s="127">
        <f>C57/454*1000</f>
        <v>0.5947136563876653</v>
      </c>
      <c r="F57" s="71">
        <f aca="true" t="shared" si="6" ref="E57:F59">D57/454*1000</f>
        <v>72.88546255506608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85</v>
      </c>
      <c r="C58" s="127">
        <v>0.27</v>
      </c>
      <c r="D58" s="71">
        <v>33.6</v>
      </c>
      <c r="E58" s="127">
        <f t="shared" si="6"/>
        <v>0.5947136563876653</v>
      </c>
      <c r="F58" s="71">
        <f t="shared" si="6"/>
        <v>74.00881057268722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98</v>
      </c>
      <c r="C59" s="127">
        <v>0.27</v>
      </c>
      <c r="D59" s="71">
        <v>33.73</v>
      </c>
      <c r="E59" s="127">
        <f t="shared" si="6"/>
        <v>0.5947136563876653</v>
      </c>
      <c r="F59" s="71">
        <f t="shared" si="6"/>
        <v>74.29515418502201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27"/>
      <c r="D60" s="69"/>
      <c r="E60" s="127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7" t="s">
        <v>21</v>
      </c>
      <c r="D61" s="158"/>
      <c r="E61" s="157" t="s">
        <v>6</v>
      </c>
      <c r="F61" s="158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78</v>
      </c>
      <c r="C62" s="113">
        <v>0.025</v>
      </c>
      <c r="D62" s="75">
        <v>13.335</v>
      </c>
      <c r="E62" s="113">
        <f aca="true" t="shared" si="7" ref="E62:F64">C62*22.026</f>
        <v>0.55065</v>
      </c>
      <c r="F62" s="71">
        <f t="shared" si="7"/>
        <v>293.71671000000003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85</v>
      </c>
      <c r="C63" s="113">
        <v>0.015</v>
      </c>
      <c r="D63" s="75">
        <v>13.405</v>
      </c>
      <c r="E63" s="113">
        <f t="shared" si="7"/>
        <v>0.33038999999999996</v>
      </c>
      <c r="F63" s="71">
        <f t="shared" si="7"/>
        <v>295.25853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98</v>
      </c>
      <c r="C64" s="113">
        <v>0.005</v>
      </c>
      <c r="D64" s="75" t="s">
        <v>72</v>
      </c>
      <c r="E64" s="113">
        <f t="shared" si="7"/>
        <v>0.11013</v>
      </c>
      <c r="F64" s="71" t="s">
        <v>72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4"/>
      <c r="D65" s="70"/>
      <c r="E65" s="113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57" t="s">
        <v>77</v>
      </c>
      <c r="D66" s="158"/>
      <c r="E66" s="157" t="s">
        <v>23</v>
      </c>
      <c r="F66" s="158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94</v>
      </c>
      <c r="C67" s="113">
        <v>0.034</v>
      </c>
      <c r="D67" s="75">
        <v>1.295</v>
      </c>
      <c r="E67" s="113">
        <f aca="true" t="shared" si="8" ref="E67:F69">C67/3.785</f>
        <v>0.008982826948480845</v>
      </c>
      <c r="F67" s="71">
        <f t="shared" si="8"/>
        <v>0.34214002642007924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95</v>
      </c>
      <c r="C68" s="113">
        <v>0.033</v>
      </c>
      <c r="D68" s="75">
        <v>1.325</v>
      </c>
      <c r="E68" s="113">
        <f t="shared" si="8"/>
        <v>0.008718626155878468</v>
      </c>
      <c r="F68" s="71">
        <f t="shared" si="8"/>
        <v>0.35006605019815057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101</v>
      </c>
      <c r="C69" s="113">
        <v>0.03</v>
      </c>
      <c r="D69" s="75">
        <v>1.351</v>
      </c>
      <c r="E69" s="113">
        <f t="shared" si="8"/>
        <v>0.007926023778071334</v>
      </c>
      <c r="F69" s="71">
        <f t="shared" si="8"/>
        <v>0.3569352708058124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4"/>
      <c r="D70" s="72"/>
      <c r="E70" s="114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57" t="s">
        <v>25</v>
      </c>
      <c r="D71" s="158"/>
      <c r="E71" s="157" t="s">
        <v>26</v>
      </c>
      <c r="F71" s="158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90</v>
      </c>
      <c r="C72" s="140">
        <v>0.00025</v>
      </c>
      <c r="D72" s="122">
        <v>1.23975</v>
      </c>
      <c r="E72" s="140">
        <f>C72/454*100</f>
        <v>5.506607929515418E-05</v>
      </c>
      <c r="F72" s="77">
        <f>D72/454*1000</f>
        <v>2.730726872246696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94</v>
      </c>
      <c r="C73" s="137">
        <v>0.007</v>
      </c>
      <c r="D73" s="122">
        <v>1.274</v>
      </c>
      <c r="E73" s="137">
        <f>C73/454*100</f>
        <v>0.0015418502202643174</v>
      </c>
      <c r="F73" s="77">
        <f>D73/454*1000</f>
        <v>2.806167400881057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95</v>
      </c>
      <c r="C74" s="137">
        <v>0.008</v>
      </c>
      <c r="D74" s="122">
        <v>1.29475</v>
      </c>
      <c r="E74" s="137">
        <f>C74/454*100</f>
        <v>0.0017621145374449338</v>
      </c>
      <c r="F74" s="77">
        <f>D74/454*1000</f>
        <v>2.8518722466960353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3"/>
      <c r="D75" s="14"/>
      <c r="E75" s="140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63" t="s">
        <v>25</v>
      </c>
      <c r="D76" s="163"/>
      <c r="E76" s="157" t="s">
        <v>28</v>
      </c>
      <c r="F76" s="158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31">
        <v>0.0009</v>
      </c>
      <c r="D77" s="123">
        <v>0.1443</v>
      </c>
      <c r="E77" s="131">
        <f>C77/454*1000000</f>
        <v>1.9823788546255507</v>
      </c>
      <c r="F77" s="71">
        <f>D77/454*1000000</f>
        <v>317.84140969162996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81</v>
      </c>
      <c r="C78" s="131">
        <v>0.001</v>
      </c>
      <c r="D78" s="123" t="s">
        <v>72</v>
      </c>
      <c r="E78" s="131">
        <f>C78/454*1000000</f>
        <v>2.202643171806167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89</v>
      </c>
      <c r="C79" s="131">
        <v>0.0011</v>
      </c>
      <c r="D79" s="123" t="s">
        <v>72</v>
      </c>
      <c r="E79" s="131">
        <f>C79/454*1000000</f>
        <v>2.4229074889867843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5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1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1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3" t="s">
        <v>72</v>
      </c>
      <c r="E85" s="134">
        <v>1.1135</v>
      </c>
      <c r="F85" s="134">
        <v>0.0091</v>
      </c>
      <c r="G85" s="134">
        <v>1.309</v>
      </c>
      <c r="H85" s="134">
        <v>1.0362</v>
      </c>
      <c r="I85" s="134">
        <v>0.7669</v>
      </c>
      <c r="J85" s="134">
        <v>0.6906</v>
      </c>
      <c r="K85" s="134">
        <v>0.1287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4">
        <v>0.8981</v>
      </c>
      <c r="E86" s="134" t="s">
        <v>72</v>
      </c>
      <c r="F86" s="134">
        <v>0.0081</v>
      </c>
      <c r="G86" s="134">
        <v>1.1756</v>
      </c>
      <c r="H86" s="134">
        <v>0.9305</v>
      </c>
      <c r="I86" s="134">
        <v>0.6888</v>
      </c>
      <c r="J86" s="134">
        <v>0.6202</v>
      </c>
      <c r="K86" s="134">
        <v>0.1156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4">
        <v>110.2</v>
      </c>
      <c r="E87" s="134">
        <v>122.7077</v>
      </c>
      <c r="F87" s="134" t="s">
        <v>72</v>
      </c>
      <c r="G87" s="134">
        <v>144.2518</v>
      </c>
      <c r="H87" s="134">
        <v>114.1851</v>
      </c>
      <c r="I87" s="134">
        <v>84.5157</v>
      </c>
      <c r="J87" s="134">
        <v>76.1041</v>
      </c>
      <c r="K87" s="134">
        <v>14.1837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4">
        <v>0.7639</v>
      </c>
      <c r="E88" s="134">
        <v>0.8506</v>
      </c>
      <c r="F88" s="134">
        <v>0.0069</v>
      </c>
      <c r="G88" s="134" t="s">
        <v>72</v>
      </c>
      <c r="H88" s="134">
        <v>0.7916</v>
      </c>
      <c r="I88" s="134">
        <v>0.5859</v>
      </c>
      <c r="J88" s="134">
        <v>0.5276</v>
      </c>
      <c r="K88" s="134">
        <v>0.0983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4">
        <v>0.9651</v>
      </c>
      <c r="E89" s="134">
        <v>1.0746</v>
      </c>
      <c r="F89" s="134">
        <v>0.0088</v>
      </c>
      <c r="G89" s="134">
        <v>1.2633</v>
      </c>
      <c r="H89" s="134" t="s">
        <v>72</v>
      </c>
      <c r="I89" s="134">
        <v>0.7402</v>
      </c>
      <c r="J89" s="134">
        <v>0.6665</v>
      </c>
      <c r="K89" s="134">
        <v>0.1242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4">
        <v>1.3039</v>
      </c>
      <c r="E90" s="134">
        <v>1.4519</v>
      </c>
      <c r="F90" s="134">
        <v>0.0118</v>
      </c>
      <c r="G90" s="134">
        <v>1.7068</v>
      </c>
      <c r="H90" s="134">
        <v>1.3511</v>
      </c>
      <c r="I90" s="134" t="s">
        <v>72</v>
      </c>
      <c r="J90" s="134">
        <v>0.9005</v>
      </c>
      <c r="K90" s="134">
        <v>0.1678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4">
        <v>1.448</v>
      </c>
      <c r="E91" s="134">
        <v>1.6124</v>
      </c>
      <c r="F91" s="134">
        <v>0.0131</v>
      </c>
      <c r="G91" s="134">
        <v>1.8955</v>
      </c>
      <c r="H91" s="134">
        <v>1.5004</v>
      </c>
      <c r="I91" s="134">
        <v>1.1105</v>
      </c>
      <c r="J91" s="134" t="s">
        <v>72</v>
      </c>
      <c r="K91" s="134">
        <v>0.1864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4">
        <v>7.7695</v>
      </c>
      <c r="E92" s="134">
        <v>8.6513</v>
      </c>
      <c r="F92" s="134">
        <v>0.0705</v>
      </c>
      <c r="G92" s="134">
        <v>10.1703</v>
      </c>
      <c r="H92" s="134">
        <v>8.0505</v>
      </c>
      <c r="I92" s="134">
        <v>5.9587</v>
      </c>
      <c r="J92" s="134">
        <v>5.3656</v>
      </c>
      <c r="K92" s="134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6"/>
      <c r="H93" s="116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17"/>
      <c r="H94" s="117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0.898069151324652</v>
      </c>
      <c r="F95" s="89"/>
      <c r="G95" s="118"/>
      <c r="H95" s="118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19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19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18"/>
      <c r="H98" s="118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18"/>
      <c r="H99" s="118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18"/>
      <c r="H100" s="118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0"/>
      <c r="H101" s="120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0"/>
      <c r="H102" s="120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6"/>
      <c r="H103" s="116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6"/>
      <c r="H104" s="116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6"/>
      <c r="H105" s="116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6"/>
      <c r="H106" s="116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6"/>
      <c r="H107" s="116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6"/>
      <c r="H108" s="116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6"/>
      <c r="H109" s="116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6"/>
      <c r="H110" s="116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6"/>
      <c r="H111" s="116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6"/>
      <c r="H112" s="116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6"/>
      <c r="H113" s="116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61" t="s">
        <v>54</v>
      </c>
      <c r="C114" s="161"/>
      <c r="D114" s="161"/>
      <c r="E114" s="161"/>
      <c r="F114" s="161"/>
      <c r="G114" s="116"/>
      <c r="H114" s="116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6" t="s">
        <v>55</v>
      </c>
      <c r="C115" s="156"/>
      <c r="D115" s="156"/>
      <c r="E115" s="156"/>
      <c r="F115" s="156"/>
      <c r="G115" s="116"/>
      <c r="H115" s="116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6" t="s">
        <v>56</v>
      </c>
      <c r="C116" s="156"/>
      <c r="D116" s="156"/>
      <c r="E116" s="156"/>
      <c r="F116" s="156"/>
      <c r="G116" s="116"/>
      <c r="H116" s="116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6" t="s">
        <v>57</v>
      </c>
      <c r="C117" s="156"/>
      <c r="D117" s="156"/>
      <c r="E117" s="156"/>
      <c r="F117" s="156"/>
      <c r="G117" s="116"/>
      <c r="H117" s="116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6" t="s">
        <v>58</v>
      </c>
      <c r="C118" s="156"/>
      <c r="D118" s="156"/>
      <c r="E118" s="156"/>
      <c r="F118" s="156"/>
      <c r="G118" s="116"/>
      <c r="H118" s="116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6" t="s">
        <v>59</v>
      </c>
      <c r="C119" s="156"/>
      <c r="D119" s="156"/>
      <c r="E119" s="156"/>
      <c r="F119" s="156"/>
      <c r="G119" s="116"/>
      <c r="H119" s="116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6" t="s">
        <v>60</v>
      </c>
      <c r="C120" s="156"/>
      <c r="D120" s="156"/>
      <c r="E120" s="156"/>
      <c r="F120" s="156"/>
      <c r="G120" s="116"/>
      <c r="H120" s="116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62" t="s">
        <v>61</v>
      </c>
      <c r="C121" s="162"/>
      <c r="D121" s="162"/>
      <c r="E121" s="162"/>
      <c r="F121" s="162"/>
      <c r="G121" s="116"/>
      <c r="H121" s="116"/>
    </row>
    <row r="122" spans="7:8" ht="15">
      <c r="G122" s="116"/>
      <c r="H122" s="116"/>
    </row>
    <row r="123" spans="2:8" ht="15.75">
      <c r="B123" s="32" t="s">
        <v>62</v>
      </c>
      <c r="C123" s="153"/>
      <c r="D123" s="155"/>
      <c r="E123" s="155"/>
      <c r="F123" s="154"/>
      <c r="G123" s="116"/>
      <c r="H123" s="116"/>
    </row>
    <row r="124" spans="2:8" ht="30.75" customHeight="1">
      <c r="B124" s="32" t="s">
        <v>63</v>
      </c>
      <c r="C124" s="153" t="s">
        <v>64</v>
      </c>
      <c r="D124" s="154"/>
      <c r="E124" s="153" t="s">
        <v>65</v>
      </c>
      <c r="F124" s="154"/>
      <c r="G124" s="116"/>
      <c r="H124" s="116"/>
    </row>
    <row r="125" spans="2:8" ht="30.75" customHeight="1">
      <c r="B125" s="32" t="s">
        <v>66</v>
      </c>
      <c r="C125" s="153" t="s">
        <v>67</v>
      </c>
      <c r="D125" s="154"/>
      <c r="E125" s="153" t="s">
        <v>68</v>
      </c>
      <c r="F125" s="154"/>
      <c r="G125" s="116"/>
      <c r="H125" s="116"/>
    </row>
    <row r="126" spans="2:8" ht="15" customHeight="1">
      <c r="B126" s="147" t="s">
        <v>69</v>
      </c>
      <c r="C126" s="149" t="s">
        <v>70</v>
      </c>
      <c r="D126" s="150"/>
      <c r="E126" s="149" t="s">
        <v>71</v>
      </c>
      <c r="F126" s="150"/>
      <c r="G126" s="116"/>
      <c r="H126" s="116"/>
    </row>
    <row r="127" spans="2:8" ht="15" customHeight="1">
      <c r="B127" s="148"/>
      <c r="C127" s="151"/>
      <c r="D127" s="152"/>
      <c r="E127" s="151"/>
      <c r="F127" s="152"/>
      <c r="G127" s="116"/>
      <c r="H127" s="116"/>
    </row>
  </sheetData>
  <sheetProtection/>
  <mergeCells count="42">
    <mergeCell ref="C56:D56"/>
    <mergeCell ref="E31:F31"/>
    <mergeCell ref="C46:D46"/>
    <mergeCell ref="C36:D36"/>
    <mergeCell ref="E36:F36"/>
    <mergeCell ref="C41:D41"/>
    <mergeCell ref="E41:F41"/>
    <mergeCell ref="C16:D16"/>
    <mergeCell ref="E16:F16"/>
    <mergeCell ref="C26:D26"/>
    <mergeCell ref="E21:F21"/>
    <mergeCell ref="C31:D31"/>
    <mergeCell ref="C21:D21"/>
    <mergeCell ref="E26:F26"/>
    <mergeCell ref="B114:F114"/>
    <mergeCell ref="B115:F115"/>
    <mergeCell ref="E76:F76"/>
    <mergeCell ref="B121:F121"/>
    <mergeCell ref="B120:F120"/>
    <mergeCell ref="B119:F119"/>
    <mergeCell ref="C76:D76"/>
    <mergeCell ref="B116:F116"/>
    <mergeCell ref="C71:D71"/>
    <mergeCell ref="E46:F46"/>
    <mergeCell ref="E66:F66"/>
    <mergeCell ref="C66:D66"/>
    <mergeCell ref="E71:F71"/>
    <mergeCell ref="E61:F61"/>
    <mergeCell ref="C61:D61"/>
    <mergeCell ref="E51:F51"/>
    <mergeCell ref="C51:D51"/>
    <mergeCell ref="E56:F5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2020-01-17T09:04:57Z</dcterms:modified>
  <cp:category/>
  <cp:version/>
  <cp:contentType/>
  <cp:contentStatus/>
</cp:coreProperties>
</file>