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<sst xmlns="http://schemas.openxmlformats.org/spreadsheetml/2006/main" count="167" uniqueCount="104">
  <si>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</si>
  <si>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</si>
  <si>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</si>
  <si>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</si>
  <si>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</si>
  <si>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</si>
  <si>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</si>
  <si>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</si>
  <si>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</si>
  <si>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</si>
  <si>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</si>
  <si>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</si>
  <si>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</si>
  <si>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</si>
  <si>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</si>
  <si>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</si>
  <si>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</si>
  <si>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</si>
  <si>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</si>
  <si>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</si>
  <si>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</si>
  <si>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</si>
  <si>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</si>
  <si>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</si>
  <si>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</si>
  <si>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</si>
  <si>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</si>
  <si>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</si>
  <si>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</si>
  <si>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</si>
  <si>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</si>
  <si>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</si>
  <si>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</si>
  <si>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</si>
  <si>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</si>
  <si>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</si>
  <si>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</si>
  <si>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</si>
  <si>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</si>
  <si>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</si>
  <si>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</si>
  <si>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</si>
  <si>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</si>
  <si>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</si>
  <si>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</si>
  <si>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</si>
  <si>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</si>
  <si>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</si>
  <si>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</si>
  <si>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</si>
  <si>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</si>
  <si>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</si>
  <si>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</si>
  <si>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</si>
  <si>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</si>
  <si>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</si>
  <si>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</si>
  <si>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</si>
  <si>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</si>
  <si>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</si>
  <si>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</si>
  <si>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</si>
  <si>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</si>
  <si>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</si>
  <si>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</si>
  <si>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</si>
  <si>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</si>
  <si>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</si>
  <si>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</si>
  <si>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</si>
  <si>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</si>
  <si>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</si>
  <si>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</si>
  <si>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</si>
  <si>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</si>
  <si>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</si>
  <si>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</si>
  <si>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</si>
  <si>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'18</t>
  </si>
  <si>
    <t>Euronext - Лютий '18 (€/МT)</t>
  </si>
  <si>
    <t>CME -Травень '18</t>
  </si>
  <si>
    <t>Euronext - Березень '18 (€/МT)</t>
  </si>
  <si>
    <t>CME - Березень '18</t>
  </si>
  <si>
    <t>CME - Березень'18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</si>
  <si>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</si>
  <si>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</si>
  <si>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</si>
  <si>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</si>
  <si>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</si>
  <si>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</si>
  <si>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Квітень '17 (¥/МT)</t>
  </si>
  <si>
    <t>Euronext - Серпень '18 (€/МT)</t>
  </si>
  <si>
    <t>CME - Лютий'18</t>
  </si>
  <si>
    <t>CME - Лютий '18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</si>
  <si>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</si>
  <si>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</si>
  <si>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</si>
  <si>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</si>
  <si>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</si>
  <si>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</si>
  <si>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</si>
  <si>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</si>
  <si>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</si>
  <si>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16 січня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</si>
</sst>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188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0" fillId="0" borderId="10" xfId="0" applyNumberFormat="1" applyFont="1" applyFill="1" applyBorder="1" applyAlignment="1">
      <alignment horizontal="center" vertical="top" wrapText="1"/>
    </xf>
    <xf numFmtId="2" fontId="70" fillId="0" borderId="10" xfId="0" applyNumberFormat="1" applyFont="1" applyFill="1" applyBorder="1" applyAlignment="1">
      <alignment horizontal="center" vertical="top" wrapText="1"/>
    </xf>
    <xf numFmtId="189" fontId="71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88" fontId="7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1" fillId="0" borderId="0" xfId="0" applyNumberFormat="1" applyFont="1" applyFill="1" applyBorder="1" applyAlignment="1">
      <alignment horizontal="center" vertical="top" wrapText="1"/>
    </xf>
    <xf numFmtId="192" fontId="71" fillId="0" borderId="1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0" fillId="0" borderId="10" xfId="0" applyNumberFormat="1" applyFont="1" applyFill="1" applyBorder="1" applyAlignment="1">
      <alignment horizontal="center" vertical="top" wrapText="1"/>
    </xf>
    <xf numFmtId="188" fontId="70" fillId="0" borderId="17" xfId="0" applyNumberFormat="1" applyFont="1" applyFill="1" applyBorder="1" applyAlignment="1">
      <alignment horizontal="center" vertical="top" wrapText="1"/>
    </xf>
    <xf numFmtId="190" fontId="70" fillId="0" borderId="10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7" t="s">
        <v>103</v>
      </c>
      <c r="D4" s="148"/>
      <c r="E4" s="148"/>
      <c r="F4" s="14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2" t="s">
        <v>5</v>
      </c>
      <c r="D6" s="143"/>
      <c r="E6" s="146" t="s">
        <v>6</v>
      </c>
      <c r="F6" s="146"/>
      <c r="G6"/>
      <c r="H6"/>
      <c r="I6"/>
    </row>
    <row r="7" spans="2:6" s="6" customFormat="1" ht="15">
      <c r="B7" s="24" t="s">
        <v>82</v>
      </c>
      <c r="C7" s="123">
        <v>0.02</v>
      </c>
      <c r="D7" s="14">
        <v>3.484</v>
      </c>
      <c r="E7" s="123">
        <f aca="true" t="shared" si="0" ref="E7:F9">C7*39.3683</f>
        <v>0.787366</v>
      </c>
      <c r="F7" s="13">
        <f t="shared" si="0"/>
        <v>137.15915719999998</v>
      </c>
    </row>
    <row r="8" spans="2:6" s="6" customFormat="1" ht="15">
      <c r="B8" s="24" t="s">
        <v>88</v>
      </c>
      <c r="C8" s="123">
        <v>0.02</v>
      </c>
      <c r="D8" s="14">
        <v>3.566</v>
      </c>
      <c r="E8" s="123">
        <f t="shared" si="0"/>
        <v>0.787366</v>
      </c>
      <c r="F8" s="13">
        <f t="shared" si="0"/>
        <v>140.3873578</v>
      </c>
    </row>
    <row r="9" spans="2:17" s="6" customFormat="1" ht="15">
      <c r="B9" s="24" t="s">
        <v>99</v>
      </c>
      <c r="C9" s="123">
        <v>0.022</v>
      </c>
      <c r="D9" s="14">
        <v>3.646</v>
      </c>
      <c r="E9" s="123">
        <f t="shared" si="0"/>
        <v>0.8661026</v>
      </c>
      <c r="F9" s="13">
        <f>D9*39.3683</f>
        <v>143.53682179999998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1"/>
      <c r="D10" s="7"/>
      <c r="E10" s="138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42" t="s">
        <v>7</v>
      </c>
      <c r="D11" s="143"/>
      <c r="E11" s="142" t="s">
        <v>6</v>
      </c>
      <c r="F11" s="143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81</v>
      </c>
      <c r="C12" s="120">
        <v>1.62</v>
      </c>
      <c r="D12" s="13">
        <v>151.5</v>
      </c>
      <c r="E12" s="120">
        <f aca="true" t="shared" si="1" ref="E12:F14">C12/$D$86</f>
        <v>1.9801980198019802</v>
      </c>
      <c r="F12" s="72">
        <f t="shared" si="1"/>
        <v>185.18518518518516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94</v>
      </c>
      <c r="C13" s="120">
        <v>1.24</v>
      </c>
      <c r="D13" s="13">
        <v>159</v>
      </c>
      <c r="E13" s="120">
        <f t="shared" si="1"/>
        <v>1.5157071262681823</v>
      </c>
      <c r="F13" s="72">
        <f t="shared" si="1"/>
        <v>194.35276861019435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102</v>
      </c>
      <c r="C14" s="120">
        <v>1.05</v>
      </c>
      <c r="D14" s="13">
        <v>165</v>
      </c>
      <c r="E14" s="120">
        <f t="shared" si="1"/>
        <v>1.2834616795012834</v>
      </c>
      <c r="F14" s="72">
        <f t="shared" si="1"/>
        <v>201.68683535020168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2"/>
      <c r="D15" s="53"/>
      <c r="E15" s="122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46" t="s">
        <v>75</v>
      </c>
      <c r="D16" s="146"/>
      <c r="E16" s="142" t="s">
        <v>6</v>
      </c>
      <c r="F16" s="143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85</v>
      </c>
      <c r="C17" s="120">
        <v>70</v>
      </c>
      <c r="D17" s="89">
        <v>20790</v>
      </c>
      <c r="E17" s="120">
        <f aca="true" t="shared" si="2" ref="E17:F19">C17/$D$87</f>
        <v>0.6317119393556538</v>
      </c>
      <c r="F17" s="72">
        <f>D17/$D$87</f>
        <v>187.6184459886292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97</v>
      </c>
      <c r="C18" s="122">
        <v>130</v>
      </c>
      <c r="D18" s="89">
        <v>21370</v>
      </c>
      <c r="E18" s="122">
        <f t="shared" si="2"/>
        <v>1.1731793159462143</v>
      </c>
      <c r="F18" s="72">
        <f>D18/$D$87</f>
        <v>192.8526306290046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98</v>
      </c>
      <c r="C19" s="122">
        <v>20</v>
      </c>
      <c r="D19" s="89">
        <v>21180</v>
      </c>
      <c r="E19" s="122">
        <f t="shared" si="2"/>
        <v>0.1804891255301868</v>
      </c>
      <c r="F19" s="72">
        <f t="shared" si="2"/>
        <v>191.13798393646783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19"/>
      <c r="D20" s="7"/>
      <c r="E20" s="123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42" t="s">
        <v>5</v>
      </c>
      <c r="D21" s="143"/>
      <c r="E21" s="146" t="s">
        <v>6</v>
      </c>
      <c r="F21" s="146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82</v>
      </c>
      <c r="C22" s="119">
        <v>0.04</v>
      </c>
      <c r="D22" s="14">
        <v>4.166</v>
      </c>
      <c r="E22" s="119">
        <f aca="true" t="shared" si="3" ref="E22:F24">C22*36.7437</f>
        <v>1.4697479999999998</v>
      </c>
      <c r="F22" s="13">
        <f t="shared" si="3"/>
        <v>153.0742542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88</v>
      </c>
      <c r="C23" s="119">
        <v>0.042</v>
      </c>
      <c r="D23" s="14">
        <v>4.304</v>
      </c>
      <c r="E23" s="119">
        <f t="shared" si="3"/>
        <v>1.5432354</v>
      </c>
      <c r="F23" s="13">
        <f t="shared" si="3"/>
        <v>158.1448848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99</v>
      </c>
      <c r="C24" s="119">
        <v>0.026</v>
      </c>
      <c r="D24" s="93">
        <v>4.434</v>
      </c>
      <c r="E24" s="119">
        <f t="shared" si="3"/>
        <v>0.9553361999999999</v>
      </c>
      <c r="F24" s="13">
        <f t="shared" si="3"/>
        <v>162.9215658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4"/>
      <c r="E25" s="123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46" t="s">
        <v>9</v>
      </c>
      <c r="D26" s="146"/>
      <c r="E26" s="142" t="s">
        <v>10</v>
      </c>
      <c r="F26" s="143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81</v>
      </c>
      <c r="C27" s="120">
        <v>0.96</v>
      </c>
      <c r="D27" s="72">
        <v>154.5</v>
      </c>
      <c r="E27" s="120">
        <f aca="true" t="shared" si="4" ref="E27:F29">C27/$D$86</f>
        <v>1.1734506784011733</v>
      </c>
      <c r="F27" s="72">
        <f t="shared" si="4"/>
        <v>188.85221855518884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84</v>
      </c>
      <c r="C28" s="120">
        <v>1.25</v>
      </c>
      <c r="D28" s="13">
        <v>158</v>
      </c>
      <c r="E28" s="120">
        <f t="shared" si="4"/>
        <v>1.5279305708348612</v>
      </c>
      <c r="F28" s="72">
        <f t="shared" si="4"/>
        <v>193.13042415352646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95</v>
      </c>
      <c r="C29" s="120">
        <v>1.06</v>
      </c>
      <c r="D29" s="13">
        <v>163</v>
      </c>
      <c r="E29" s="120">
        <f>C29/$D$86</f>
        <v>1.2956851240679623</v>
      </c>
      <c r="F29" s="72">
        <f t="shared" si="4"/>
        <v>199.2421464368659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2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46" t="s">
        <v>12</v>
      </c>
      <c r="D31" s="146"/>
      <c r="E31" s="146" t="s">
        <v>10</v>
      </c>
      <c r="F31" s="146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79</v>
      </c>
      <c r="C32" s="120">
        <v>1.43</v>
      </c>
      <c r="D32" s="13">
        <v>345.75</v>
      </c>
      <c r="E32" s="120">
        <f aca="true" t="shared" si="5" ref="E32:F34">C32/$D$86</f>
        <v>1.7479525730350811</v>
      </c>
      <c r="F32" s="72">
        <f t="shared" si="5"/>
        <v>422.6255958929226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84</v>
      </c>
      <c r="C33" s="120">
        <v>1.35</v>
      </c>
      <c r="D33" s="13">
        <v>348</v>
      </c>
      <c r="E33" s="120">
        <f t="shared" si="5"/>
        <v>1.6501650165016502</v>
      </c>
      <c r="F33" s="72">
        <f t="shared" si="5"/>
        <v>425.37587092042537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91</v>
      </c>
      <c r="C34" s="120">
        <v>1.14</v>
      </c>
      <c r="D34" s="67">
        <v>346</v>
      </c>
      <c r="E34" s="120">
        <f t="shared" si="5"/>
        <v>1.3934726806013933</v>
      </c>
      <c r="F34" s="72">
        <f t="shared" si="5"/>
        <v>422.93118200708955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5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44" t="s">
        <v>5</v>
      </c>
      <c r="D36" s="145"/>
      <c r="E36" s="144" t="s">
        <v>6</v>
      </c>
      <c r="F36" s="145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83</v>
      </c>
      <c r="C37" s="123">
        <v>0.004</v>
      </c>
      <c r="D37" s="76">
        <v>2.5</v>
      </c>
      <c r="E37" s="123">
        <f aca="true" t="shared" si="6" ref="E37:F39">C37*58.0164</f>
        <v>0.23206559999999998</v>
      </c>
      <c r="F37" s="72">
        <f t="shared" si="6"/>
        <v>145.041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88</v>
      </c>
      <c r="C38" s="123">
        <v>0.002</v>
      </c>
      <c r="D38" s="76">
        <v>2.52</v>
      </c>
      <c r="E38" s="123">
        <f t="shared" si="6"/>
        <v>0.11603279999999999</v>
      </c>
      <c r="F38" s="72">
        <f t="shared" si="6"/>
        <v>146.201328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100</v>
      </c>
      <c r="C39" s="123">
        <v>0.004</v>
      </c>
      <c r="D39" s="76">
        <v>2.574</v>
      </c>
      <c r="E39" s="123">
        <f t="shared" si="6"/>
        <v>0.23206559999999998</v>
      </c>
      <c r="F39" s="72">
        <f t="shared" si="6"/>
        <v>149.33421359999997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19"/>
      <c r="D40" s="7"/>
      <c r="E40" s="119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44" t="s">
        <v>5</v>
      </c>
      <c r="D41" s="145"/>
      <c r="E41" s="144" t="s">
        <v>6</v>
      </c>
      <c r="F41" s="145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83</v>
      </c>
      <c r="C42" s="123">
        <v>0.074</v>
      </c>
      <c r="D42" s="76">
        <v>9.65</v>
      </c>
      <c r="E42" s="123">
        <f aca="true" t="shared" si="7" ref="E42:F44">C42*36.7437</f>
        <v>2.7190337999999996</v>
      </c>
      <c r="F42" s="72">
        <f t="shared" si="7"/>
        <v>354.576705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88</v>
      </c>
      <c r="C43" s="123">
        <v>0.074</v>
      </c>
      <c r="D43" s="76">
        <v>9.78</v>
      </c>
      <c r="E43" s="123">
        <f t="shared" si="7"/>
        <v>2.7190337999999996</v>
      </c>
      <c r="F43" s="72">
        <f t="shared" si="7"/>
        <v>359.35338599999994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100</v>
      </c>
      <c r="C44" s="123">
        <v>0.076</v>
      </c>
      <c r="D44" s="76">
        <v>9.876</v>
      </c>
      <c r="E44" s="123">
        <f t="shared" si="7"/>
        <v>2.7925211999999995</v>
      </c>
      <c r="F44" s="72">
        <f t="shared" si="7"/>
        <v>362.88078119999994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9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6" t="s">
        <v>74</v>
      </c>
      <c r="D46" s="146"/>
      <c r="E46" s="142" t="s">
        <v>6</v>
      </c>
      <c r="F46" s="143"/>
      <c r="G46" s="23"/>
      <c r="H46" s="23"/>
      <c r="I46" s="23"/>
      <c r="K46" s="23"/>
      <c r="L46" s="23"/>
      <c r="M46" s="23"/>
    </row>
    <row r="47" spans="2:13" s="6" customFormat="1" ht="15">
      <c r="B47" s="24" t="s">
        <v>86</v>
      </c>
      <c r="C47" s="133">
        <v>0</v>
      </c>
      <c r="D47" s="90" t="s">
        <v>73</v>
      </c>
      <c r="E47" s="126">
        <f>C47/$D$87</f>
        <v>0</v>
      </c>
      <c r="F47" s="90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33">
        <v>0</v>
      </c>
      <c r="D48" s="90" t="s">
        <v>73</v>
      </c>
      <c r="E48" s="126">
        <f>C48/$D$87</f>
        <v>0</v>
      </c>
      <c r="F48" s="90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33">
        <v>0</v>
      </c>
      <c r="D49" s="90" t="s">
        <v>73</v>
      </c>
      <c r="E49" s="126">
        <f>C49/$D$87</f>
        <v>0</v>
      </c>
      <c r="F49" s="90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4"/>
      <c r="D50" s="5"/>
      <c r="E50" s="124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4" t="s">
        <v>16</v>
      </c>
      <c r="D51" s="145"/>
      <c r="E51" s="144" t="s">
        <v>6</v>
      </c>
      <c r="F51" s="145"/>
      <c r="G51"/>
      <c r="H51"/>
      <c r="I51"/>
      <c r="J51" s="6"/>
    </row>
    <row r="52" spans="2:19" s="22" customFormat="1" ht="15">
      <c r="B52" s="24" t="s">
        <v>82</v>
      </c>
      <c r="C52" s="123">
        <v>5.8</v>
      </c>
      <c r="D52" s="77">
        <v>319.4</v>
      </c>
      <c r="E52" s="123">
        <f aca="true" t="shared" si="8" ref="E52:F54">C52*1.1023</f>
        <v>6.39334</v>
      </c>
      <c r="F52" s="77">
        <f t="shared" si="8"/>
        <v>352.07462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88</v>
      </c>
      <c r="C53" s="123">
        <v>5.5</v>
      </c>
      <c r="D53" s="77">
        <v>325.9</v>
      </c>
      <c r="E53" s="123">
        <f t="shared" si="8"/>
        <v>6.0626500000000005</v>
      </c>
      <c r="F53" s="77">
        <f t="shared" si="8"/>
        <v>359.23957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100</v>
      </c>
      <c r="C54" s="123">
        <v>5.5</v>
      </c>
      <c r="D54" s="107">
        <v>328.7</v>
      </c>
      <c r="E54" s="123">
        <f>C54*1.1023</f>
        <v>6.0626500000000005</v>
      </c>
      <c r="F54" s="77">
        <f t="shared" si="8"/>
        <v>362.32601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5"/>
      <c r="D55" s="67"/>
      <c r="E55" s="120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44" t="s">
        <v>18</v>
      </c>
      <c r="D56" s="145"/>
      <c r="E56" s="144" t="s">
        <v>19</v>
      </c>
      <c r="F56" s="145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82</v>
      </c>
      <c r="C57" s="120">
        <v>0.34</v>
      </c>
      <c r="D57" s="72">
        <v>32.77</v>
      </c>
      <c r="E57" s="120">
        <f aca="true" t="shared" si="9" ref="E57:F59">C57/454*1000</f>
        <v>0.748898678414097</v>
      </c>
      <c r="F57" s="72">
        <f t="shared" si="9"/>
        <v>72.18061674008811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88</v>
      </c>
      <c r="C58" s="120">
        <v>0.33</v>
      </c>
      <c r="D58" s="72">
        <v>33</v>
      </c>
      <c r="E58" s="120">
        <f t="shared" si="9"/>
        <v>0.7268722466960352</v>
      </c>
      <c r="F58" s="72">
        <f t="shared" si="9"/>
        <v>72.68722466960352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100</v>
      </c>
      <c r="C59" s="120">
        <v>0.32</v>
      </c>
      <c r="D59" s="72">
        <v>33.14</v>
      </c>
      <c r="E59" s="120">
        <f t="shared" si="9"/>
        <v>0.7048458149779736</v>
      </c>
      <c r="F59" s="72">
        <f t="shared" si="9"/>
        <v>72.99559471365639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2"/>
      <c r="D60" s="70"/>
      <c r="E60" s="122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44" t="s">
        <v>21</v>
      </c>
      <c r="D61" s="145"/>
      <c r="E61" s="144" t="s">
        <v>6</v>
      </c>
      <c r="F61" s="145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82</v>
      </c>
      <c r="C62" s="123">
        <v>0.335</v>
      </c>
      <c r="D62" s="76">
        <v>12.11</v>
      </c>
      <c r="E62" s="123">
        <f>C62*22.026</f>
        <v>7.378710000000001</v>
      </c>
      <c r="F62" s="72" t="s">
        <v>73</v>
      </c>
      <c r="G62" s="48"/>
      <c r="H62" s="108"/>
      <c r="I62" s="108"/>
      <c r="J62" s="64"/>
      <c r="K62" s="48"/>
      <c r="L62" s="10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88</v>
      </c>
      <c r="C63" s="123">
        <v>0.33</v>
      </c>
      <c r="D63" s="76">
        <v>12.39</v>
      </c>
      <c r="E63" s="123">
        <f>C63*22.026</f>
        <v>7.26858</v>
      </c>
      <c r="F63" s="72">
        <f>D63*22.026</f>
        <v>272.90214000000003</v>
      </c>
      <c r="G63" s="48"/>
      <c r="H63" s="109"/>
      <c r="I63" s="109"/>
      <c r="J63" s="109"/>
      <c r="K63" s="110"/>
      <c r="L63" s="109"/>
      <c r="M63" s="109"/>
      <c r="N63" s="109"/>
      <c r="O63" s="109"/>
      <c r="P63" s="109"/>
      <c r="Q63" s="109"/>
      <c r="R63" s="109"/>
      <c r="S63" s="111"/>
      <c r="T63" s="111"/>
      <c r="U63" s="111"/>
      <c r="V63" s="111"/>
      <c r="W63" s="109"/>
      <c r="X63" s="48"/>
    </row>
    <row r="64" spans="2:24" ht="15">
      <c r="B64" s="24" t="s">
        <v>100</v>
      </c>
      <c r="C64" s="123">
        <v>0.28</v>
      </c>
      <c r="D64" s="76">
        <v>12.56</v>
      </c>
      <c r="E64" s="123">
        <f>C64*22.026</f>
        <v>6.167280000000001</v>
      </c>
      <c r="F64" s="72">
        <f>D64*22.026</f>
        <v>276.64656</v>
      </c>
      <c r="G64" s="48"/>
      <c r="H64" s="112"/>
      <c r="I64" s="112"/>
      <c r="J64" s="112"/>
      <c r="K64" s="112"/>
      <c r="L64" s="112"/>
      <c r="M64" s="112"/>
      <c r="N64" s="112"/>
      <c r="O64" s="112"/>
      <c r="P64" s="112"/>
      <c r="Q64" s="109"/>
      <c r="R64" s="109"/>
      <c r="S64" s="113"/>
      <c r="T64" s="113"/>
      <c r="U64" s="113"/>
      <c r="V64" s="111"/>
      <c r="W64" s="109"/>
      <c r="X64" s="48"/>
    </row>
    <row r="65" spans="2:24" ht="15">
      <c r="B65" s="54"/>
      <c r="C65" s="139"/>
      <c r="D65" s="71"/>
      <c r="E65" s="123"/>
      <c r="F65" s="72"/>
      <c r="G65" s="48"/>
      <c r="H65" s="112"/>
      <c r="I65" s="112"/>
      <c r="J65" s="114"/>
      <c r="K65" s="112"/>
      <c r="L65" s="112"/>
      <c r="M65" s="112"/>
      <c r="N65" s="112"/>
      <c r="O65" s="112"/>
      <c r="P65" s="112"/>
      <c r="Q65" s="109"/>
      <c r="R65" s="109"/>
      <c r="S65" s="113"/>
      <c r="T65" s="113"/>
      <c r="U65" s="113"/>
      <c r="V65" s="111"/>
      <c r="W65" s="109"/>
      <c r="X65" s="48"/>
    </row>
    <row r="66" spans="2:25" ht="15.75" customHeight="1">
      <c r="B66" s="26" t="s">
        <v>22</v>
      </c>
      <c r="C66" s="144" t="s">
        <v>23</v>
      </c>
      <c r="D66" s="145"/>
      <c r="E66" s="144" t="s">
        <v>24</v>
      </c>
      <c r="F66" s="145"/>
      <c r="G66" s="114"/>
      <c r="H66" s="112"/>
      <c r="I66" s="112"/>
      <c r="J66" s="112"/>
      <c r="K66" s="114"/>
      <c r="L66" s="112"/>
      <c r="M66" s="112"/>
      <c r="N66" s="112"/>
      <c r="O66" s="112"/>
      <c r="P66" s="112"/>
      <c r="Q66" s="109"/>
      <c r="R66" s="109"/>
      <c r="S66" s="113"/>
      <c r="T66" s="113"/>
      <c r="U66" s="113"/>
      <c r="V66" s="111"/>
      <c r="W66" s="109"/>
      <c r="X66" s="48"/>
      <c r="Y66" s="35"/>
    </row>
    <row r="67" spans="2:25" s="6" customFormat="1" ht="15.75" customHeight="1">
      <c r="B67" s="24" t="s">
        <v>92</v>
      </c>
      <c r="C67" s="123">
        <v>0.004</v>
      </c>
      <c r="D67" s="76">
        <v>1.359</v>
      </c>
      <c r="E67" s="123">
        <f aca="true" t="shared" si="10" ref="E67:F69">C67/3.785</f>
        <v>0.0010568031704095112</v>
      </c>
      <c r="F67" s="72">
        <f t="shared" si="10"/>
        <v>0.3590488771466314</v>
      </c>
      <c r="G67" s="112"/>
      <c r="H67" s="114"/>
      <c r="I67" s="114"/>
      <c r="J67" s="112"/>
      <c r="K67" s="112"/>
      <c r="L67" s="114"/>
      <c r="M67" s="112"/>
      <c r="N67" s="112"/>
      <c r="O67" s="112"/>
      <c r="P67" s="112"/>
      <c r="Q67" s="109"/>
      <c r="R67" s="109"/>
      <c r="S67" s="113"/>
      <c r="T67" s="113"/>
      <c r="U67" s="113"/>
      <c r="V67" s="111"/>
      <c r="W67" s="109"/>
      <c r="X67" s="48"/>
      <c r="Y67" s="34"/>
    </row>
    <row r="68" spans="2:25" s="6" customFormat="1" ht="16.5" customHeight="1">
      <c r="B68" s="24" t="s">
        <v>82</v>
      </c>
      <c r="C68" s="119">
        <v>0.002</v>
      </c>
      <c r="D68" s="76">
        <v>1.379</v>
      </c>
      <c r="E68" s="119">
        <f t="shared" si="10"/>
        <v>0.0005284015852047556</v>
      </c>
      <c r="F68" s="72">
        <f t="shared" si="10"/>
        <v>0.364332892998679</v>
      </c>
      <c r="G68" s="112"/>
      <c r="H68" s="112"/>
      <c r="I68" s="112"/>
      <c r="J68" s="112"/>
      <c r="K68" s="112"/>
      <c r="L68" s="112"/>
      <c r="M68" s="114"/>
      <c r="N68" s="112"/>
      <c r="O68" s="112"/>
      <c r="P68" s="112"/>
      <c r="Q68" s="109"/>
      <c r="R68" s="109"/>
      <c r="S68" s="113"/>
      <c r="T68" s="113"/>
      <c r="U68" s="113"/>
      <c r="V68" s="115"/>
      <c r="W68" s="109"/>
      <c r="X68" s="48"/>
      <c r="Y68" s="34"/>
    </row>
    <row r="69" spans="2:25" s="6" customFormat="1" ht="16.5" customHeight="1">
      <c r="B69" s="24" t="s">
        <v>101</v>
      </c>
      <c r="C69" s="119">
        <v>0.002</v>
      </c>
      <c r="D69" s="76">
        <v>1.4</v>
      </c>
      <c r="E69" s="119">
        <f t="shared" si="10"/>
        <v>0.0005284015852047556</v>
      </c>
      <c r="F69" s="72">
        <f t="shared" si="10"/>
        <v>0.3698811096433289</v>
      </c>
      <c r="G69" s="112"/>
      <c r="H69" s="112"/>
      <c r="I69" s="112"/>
      <c r="J69" s="112"/>
      <c r="K69" s="112"/>
      <c r="L69" s="112"/>
      <c r="M69" s="112"/>
      <c r="N69" s="114"/>
      <c r="O69" s="112"/>
      <c r="P69" s="112"/>
      <c r="Q69" s="110"/>
      <c r="R69" s="109"/>
      <c r="S69" s="113"/>
      <c r="T69" s="113"/>
      <c r="U69" s="113"/>
      <c r="V69" s="115"/>
      <c r="W69" s="109"/>
      <c r="X69" s="48"/>
      <c r="Y69" s="34"/>
    </row>
    <row r="70" spans="2:25" ht="15.75">
      <c r="B70" s="24"/>
      <c r="C70" s="123"/>
      <c r="D70" s="73"/>
      <c r="E70" s="119"/>
      <c r="F70" s="5"/>
      <c r="G70" s="112"/>
      <c r="H70" s="112"/>
      <c r="I70" s="112"/>
      <c r="J70" s="112"/>
      <c r="K70" s="112"/>
      <c r="L70" s="112"/>
      <c r="M70" s="112"/>
      <c r="N70" s="112"/>
      <c r="O70" s="114"/>
      <c r="P70" s="112"/>
      <c r="Q70" s="109"/>
      <c r="R70" s="109"/>
      <c r="S70" s="116"/>
      <c r="T70" s="117"/>
      <c r="U70" s="113"/>
      <c r="V70" s="111"/>
      <c r="W70" s="118"/>
      <c r="X70" s="48"/>
      <c r="Y70" s="35"/>
    </row>
    <row r="71" spans="2:25" ht="15.75" customHeight="1">
      <c r="B71" s="26" t="s">
        <v>25</v>
      </c>
      <c r="C71" s="144" t="s">
        <v>26</v>
      </c>
      <c r="D71" s="145"/>
      <c r="E71" s="144" t="s">
        <v>27</v>
      </c>
      <c r="F71" s="145"/>
      <c r="G71" s="112"/>
      <c r="H71" s="112"/>
      <c r="I71" s="112"/>
      <c r="J71" s="112"/>
      <c r="K71" s="112"/>
      <c r="L71" s="112"/>
      <c r="M71" s="112"/>
      <c r="N71" s="112"/>
      <c r="O71" s="112"/>
      <c r="P71" s="114"/>
      <c r="Q71" s="109"/>
      <c r="R71" s="109"/>
      <c r="S71" s="109"/>
      <c r="T71" s="117"/>
      <c r="U71" s="113"/>
      <c r="V71" s="111"/>
      <c r="W71" s="109"/>
      <c r="X71" s="47"/>
      <c r="Y71" s="35"/>
    </row>
    <row r="72" spans="2:25" s="6" customFormat="1" ht="15">
      <c r="B72" s="24" t="s">
        <v>87</v>
      </c>
      <c r="C72" s="141">
        <v>0.0055</v>
      </c>
      <c r="D72" s="134">
        <v>0.703</v>
      </c>
      <c r="E72" s="141">
        <f>C72/454*100</f>
        <v>0.001211453744493392</v>
      </c>
      <c r="F72" s="78">
        <f>D72/454*1000</f>
        <v>1.5484581497797356</v>
      </c>
      <c r="G72" s="109"/>
      <c r="H72" s="109"/>
      <c r="I72" s="109"/>
      <c r="J72" s="109"/>
      <c r="K72" s="109"/>
      <c r="L72" s="109"/>
      <c r="M72" s="109"/>
      <c r="N72" s="109"/>
      <c r="O72" s="109"/>
      <c r="P72" s="110"/>
      <c r="Q72" s="109"/>
      <c r="R72" s="109"/>
      <c r="S72" s="109"/>
      <c r="T72" s="109"/>
      <c r="U72" s="113"/>
      <c r="V72" s="111"/>
      <c r="W72" s="111"/>
      <c r="X72" s="55"/>
      <c r="Y72" s="34"/>
    </row>
    <row r="73" spans="2:25" s="6" customFormat="1" ht="16.5" customHeight="1">
      <c r="B73" s="24" t="s">
        <v>93</v>
      </c>
      <c r="C73" s="141">
        <v>0.01725</v>
      </c>
      <c r="D73" s="134">
        <v>0.71</v>
      </c>
      <c r="E73" s="141">
        <f>C73/454*100</f>
        <v>0.0037995594713656393</v>
      </c>
      <c r="F73" s="78">
        <f>D73/454*1000</f>
        <v>1.5638766519823788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  <c r="R73" s="109"/>
      <c r="S73" s="109"/>
      <c r="T73" s="109"/>
      <c r="U73" s="113"/>
      <c r="V73" s="111"/>
      <c r="W73" s="111"/>
      <c r="X73" s="55"/>
      <c r="Y73" s="34"/>
    </row>
    <row r="74" spans="2:25" s="6" customFormat="1" ht="15.75">
      <c r="B74" s="24" t="s">
        <v>82</v>
      </c>
      <c r="C74" s="141">
        <v>0.01675</v>
      </c>
      <c r="D74" s="134">
        <v>0.73</v>
      </c>
      <c r="E74" s="141">
        <f>C74/454*100</f>
        <v>0.0036894273127753307</v>
      </c>
      <c r="F74" s="78">
        <f>D74/454*1000</f>
        <v>1.607929515418502</v>
      </c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0"/>
      <c r="S74" s="109"/>
      <c r="T74" s="109"/>
      <c r="U74" s="113"/>
      <c r="V74" s="115"/>
      <c r="W74" s="109"/>
      <c r="X74" s="55"/>
      <c r="Y74" s="34"/>
    </row>
    <row r="75" spans="2:25" s="6" customFormat="1" ht="15.75" customHeight="1">
      <c r="B75" s="50"/>
      <c r="C75" s="126"/>
      <c r="D75" s="14"/>
      <c r="E75" s="140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52" t="s">
        <v>26</v>
      </c>
      <c r="D76" s="152"/>
      <c r="E76" s="144" t="s">
        <v>29</v>
      </c>
      <c r="F76" s="145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78</v>
      </c>
      <c r="C77" s="138">
        <v>0.0059</v>
      </c>
      <c r="D77" s="135">
        <v>0.1362</v>
      </c>
      <c r="E77" s="138">
        <f aca="true" t="shared" si="11" ref="E77:F79">C77/454*1000000</f>
        <v>12.995594713656388</v>
      </c>
      <c r="F77" s="72">
        <f t="shared" si="11"/>
        <v>300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80</v>
      </c>
      <c r="C78" s="138">
        <v>0.0055</v>
      </c>
      <c r="D78" s="135">
        <v>0.1393</v>
      </c>
      <c r="E78" s="138">
        <f t="shared" si="11"/>
        <v>12.114537444933921</v>
      </c>
      <c r="F78" s="72">
        <f t="shared" si="11"/>
        <v>306.82819383259914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89</v>
      </c>
      <c r="C79" s="138">
        <v>0.0045</v>
      </c>
      <c r="D79" s="135" t="s">
        <v>73</v>
      </c>
      <c r="E79" s="138">
        <f t="shared" si="11"/>
        <v>9.911894273127752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4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2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36" t="s">
        <v>73</v>
      </c>
      <c r="E85" s="136">
        <v>1.2224</v>
      </c>
      <c r="F85" s="136">
        <v>0.009</v>
      </c>
      <c r="G85" s="136">
        <v>1.3769</v>
      </c>
      <c r="H85" s="136">
        <v>1.0381</v>
      </c>
      <c r="I85" s="136">
        <v>0.8033</v>
      </c>
      <c r="J85" s="136">
        <v>0.7953</v>
      </c>
      <c r="K85" s="136">
        <v>0.1278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37">
        <v>0.8181</v>
      </c>
      <c r="E86" s="137" t="s">
        <v>73</v>
      </c>
      <c r="F86" s="137">
        <v>0.0074</v>
      </c>
      <c r="G86" s="137">
        <v>1.1264</v>
      </c>
      <c r="H86" s="137">
        <v>0.8492</v>
      </c>
      <c r="I86" s="137">
        <v>0.6571</v>
      </c>
      <c r="J86" s="137">
        <v>0.6506</v>
      </c>
      <c r="K86" s="137">
        <v>0.1046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36">
        <v>110.81</v>
      </c>
      <c r="E87" s="136">
        <v>135.4541</v>
      </c>
      <c r="F87" s="136" t="s">
        <v>73</v>
      </c>
      <c r="G87" s="136">
        <v>152.5743</v>
      </c>
      <c r="H87" s="136">
        <v>115.0317</v>
      </c>
      <c r="I87" s="136">
        <v>89.0112</v>
      </c>
      <c r="J87" s="136">
        <v>88.1272</v>
      </c>
      <c r="K87" s="136">
        <v>14.1661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37">
        <v>0.7263</v>
      </c>
      <c r="E88" s="137">
        <v>0.8878</v>
      </c>
      <c r="F88" s="137">
        <v>0.0066</v>
      </c>
      <c r="G88" s="137" t="s">
        <v>73</v>
      </c>
      <c r="H88" s="137">
        <v>0.7539</v>
      </c>
      <c r="I88" s="137">
        <v>0.5834</v>
      </c>
      <c r="J88" s="137">
        <v>0.5776</v>
      </c>
      <c r="K88" s="137">
        <v>0.0929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36">
        <v>0.9633</v>
      </c>
      <c r="E89" s="136">
        <v>1.1775</v>
      </c>
      <c r="F89" s="136">
        <v>0.0087</v>
      </c>
      <c r="G89" s="136">
        <v>1.3264</v>
      </c>
      <c r="H89" s="136" t="s">
        <v>73</v>
      </c>
      <c r="I89" s="136">
        <v>0.7738</v>
      </c>
      <c r="J89" s="136">
        <v>0.7661</v>
      </c>
      <c r="K89" s="136">
        <v>0.1231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37">
        <v>1.2449</v>
      </c>
      <c r="E90" s="137">
        <v>1.5218</v>
      </c>
      <c r="F90" s="137">
        <v>0.0112</v>
      </c>
      <c r="G90" s="137">
        <v>1.7141</v>
      </c>
      <c r="H90" s="137">
        <v>1.2923</v>
      </c>
      <c r="I90" s="137" t="s">
        <v>73</v>
      </c>
      <c r="J90" s="137">
        <v>0.9901</v>
      </c>
      <c r="K90" s="137">
        <v>0.1591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36">
        <v>1.2574</v>
      </c>
      <c r="E91" s="136">
        <v>1.537</v>
      </c>
      <c r="F91" s="136">
        <v>0.0114</v>
      </c>
      <c r="G91" s="136">
        <v>1.7313</v>
      </c>
      <c r="H91" s="136">
        <v>1.3053</v>
      </c>
      <c r="I91" s="136">
        <v>1.01</v>
      </c>
      <c r="J91" s="136" t="s">
        <v>73</v>
      </c>
      <c r="K91" s="136">
        <v>0.1607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37">
        <v>7.8222</v>
      </c>
      <c r="E92" s="137">
        <v>9.5619</v>
      </c>
      <c r="F92" s="137">
        <v>0.0706</v>
      </c>
      <c r="G92" s="137">
        <v>10.7704</v>
      </c>
      <c r="H92" s="137">
        <v>8.1202</v>
      </c>
      <c r="I92" s="137">
        <v>6.2834</v>
      </c>
      <c r="J92" s="137">
        <v>6.221</v>
      </c>
      <c r="K92" s="137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7"/>
      <c r="H93" s="127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28"/>
      <c r="H94" s="128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4"/>
      <c r="G95" s="129"/>
      <c r="H95" s="129"/>
      <c r="I95" s="94"/>
      <c r="J95" s="94"/>
      <c r="K95" s="95"/>
      <c r="L95" s="95"/>
      <c r="M95" s="96"/>
      <c r="N95" s="96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7"/>
      <c r="G96" s="130"/>
      <c r="H96" s="98"/>
      <c r="I96" s="94"/>
      <c r="J96" s="94"/>
      <c r="K96" s="99"/>
      <c r="L96" s="99"/>
      <c r="M96" s="100"/>
      <c r="N96" s="101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7"/>
      <c r="G97" s="130"/>
      <c r="H97" s="98"/>
      <c r="I97" s="94"/>
      <c r="J97" s="94"/>
      <c r="K97" s="99"/>
      <c r="L97" s="99"/>
      <c r="M97" s="100"/>
      <c r="N97" s="101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2"/>
      <c r="G98" s="129"/>
      <c r="H98" s="129"/>
      <c r="I98" s="94"/>
      <c r="J98" s="94"/>
      <c r="K98" s="99"/>
      <c r="L98" s="99"/>
      <c r="M98" s="103"/>
      <c r="N98" s="104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4"/>
      <c r="G99" s="129"/>
      <c r="H99" s="129"/>
      <c r="I99" s="94"/>
      <c r="J99" s="94"/>
      <c r="K99" s="99"/>
      <c r="L99" s="103"/>
      <c r="M99" s="104"/>
      <c r="N99" s="103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4"/>
      <c r="G100" s="129"/>
      <c r="H100" s="129"/>
      <c r="I100" s="94"/>
      <c r="J100" s="94"/>
      <c r="K100" s="99"/>
      <c r="L100" s="104"/>
      <c r="M100" s="104"/>
      <c r="N100" s="104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5"/>
      <c r="G101" s="131"/>
      <c r="H101" s="131"/>
      <c r="I101" s="105"/>
      <c r="J101" s="99"/>
      <c r="K101" s="99"/>
      <c r="L101" s="104"/>
      <c r="M101" s="104"/>
      <c r="N101" s="104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5"/>
      <c r="G102" s="131"/>
      <c r="H102" s="131"/>
      <c r="I102" s="105"/>
      <c r="J102" s="99"/>
      <c r="K102" s="106"/>
      <c r="L102" s="104"/>
      <c r="M102" s="103"/>
      <c r="N102" s="104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7"/>
      <c r="H103" s="127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7"/>
      <c r="H104" s="127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7"/>
      <c r="H105" s="127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7"/>
      <c r="H106" s="127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7"/>
      <c r="H107" s="127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7"/>
      <c r="H108" s="127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7"/>
      <c r="H109" s="127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7"/>
      <c r="H110" s="127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7"/>
      <c r="H111" s="127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7"/>
      <c r="H112" s="127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7"/>
      <c r="H113" s="127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5" t="s">
        <v>55</v>
      </c>
      <c r="C114" s="155"/>
      <c r="D114" s="155"/>
      <c r="E114" s="155"/>
      <c r="F114" s="155"/>
      <c r="G114" s="127"/>
      <c r="H114" s="127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51" t="s">
        <v>56</v>
      </c>
      <c r="C115" s="151"/>
      <c r="D115" s="151"/>
      <c r="E115" s="151"/>
      <c r="F115" s="151"/>
      <c r="G115" s="127"/>
      <c r="H115" s="127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51" t="s">
        <v>57</v>
      </c>
      <c r="C116" s="151"/>
      <c r="D116" s="151"/>
      <c r="E116" s="151"/>
      <c r="F116" s="151"/>
      <c r="G116" s="127"/>
      <c r="H116" s="127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51" t="s">
        <v>58</v>
      </c>
      <c r="C117" s="151"/>
      <c r="D117" s="151"/>
      <c r="E117" s="151"/>
      <c r="F117" s="151"/>
      <c r="G117" s="127"/>
      <c r="H117" s="127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51" t="s">
        <v>59</v>
      </c>
      <c r="C118" s="151"/>
      <c r="D118" s="151"/>
      <c r="E118" s="151"/>
      <c r="F118" s="151"/>
      <c r="G118" s="127"/>
      <c r="H118" s="127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51" t="s">
        <v>60</v>
      </c>
      <c r="C119" s="151"/>
      <c r="D119" s="151"/>
      <c r="E119" s="151"/>
      <c r="F119" s="151"/>
      <c r="G119" s="127"/>
      <c r="H119" s="127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51" t="s">
        <v>61</v>
      </c>
      <c r="C120" s="151"/>
      <c r="D120" s="151"/>
      <c r="E120" s="151"/>
      <c r="F120" s="151"/>
      <c r="G120" s="127"/>
      <c r="H120" s="127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50" t="s">
        <v>62</v>
      </c>
      <c r="C121" s="150"/>
      <c r="D121" s="150"/>
      <c r="E121" s="150"/>
      <c r="F121" s="150"/>
      <c r="G121" s="127"/>
      <c r="H121" s="127"/>
    </row>
    <row r="122" spans="7:8" ht="15">
      <c r="G122" s="127"/>
      <c r="H122" s="127"/>
    </row>
    <row r="123" spans="2:8" ht="15.75">
      <c r="B123" s="33" t="s">
        <v>63</v>
      </c>
      <c r="C123" s="153"/>
      <c r="D123" s="162"/>
      <c r="E123" s="162"/>
      <c r="F123" s="154"/>
      <c r="G123" s="127"/>
      <c r="H123" s="127"/>
    </row>
    <row r="124" spans="2:8" ht="30.75" customHeight="1">
      <c r="B124" s="33" t="s">
        <v>64</v>
      </c>
      <c r="C124" s="153" t="s">
        <v>65</v>
      </c>
      <c r="D124" s="154"/>
      <c r="E124" s="153" t="s">
        <v>66</v>
      </c>
      <c r="F124" s="154"/>
      <c r="G124" s="127"/>
      <c r="H124" s="127"/>
    </row>
    <row r="125" spans="2:8" ht="30.75" customHeight="1">
      <c r="B125" s="33" t="s">
        <v>67</v>
      </c>
      <c r="C125" s="153" t="s">
        <v>68</v>
      </c>
      <c r="D125" s="154"/>
      <c r="E125" s="153" t="s">
        <v>69</v>
      </c>
      <c r="F125" s="154"/>
      <c r="G125" s="127"/>
      <c r="H125" s="127"/>
    </row>
    <row r="126" spans="2:8" ht="15" customHeight="1">
      <c r="B126" s="156" t="s">
        <v>70</v>
      </c>
      <c r="C126" s="158" t="s">
        <v>71</v>
      </c>
      <c r="D126" s="159"/>
      <c r="E126" s="158" t="s">
        <v>72</v>
      </c>
      <c r="F126" s="159"/>
      <c r="G126" s="127"/>
      <c r="H126" s="127"/>
    </row>
    <row r="127" spans="2:8" ht="15" customHeight="1">
      <c r="B127" s="157"/>
      <c r="C127" s="160"/>
      <c r="D127" s="161"/>
      <c r="E127" s="160"/>
      <c r="F127" s="161"/>
      <c r="G127" s="127"/>
      <c r="H127" s="12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2018-01-17T07:27:29Z</dcterms:modified>
  <cp:category/>
  <cp:version/>
  <cp:contentType/>
  <cp:contentStatus/>
</cp:coreProperties>
</file>