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<sst xmlns="http://schemas.openxmlformats.org/spreadsheetml/2006/main" count="176" uniqueCount="103">
  <si>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</si>
  <si>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</si>
  <si>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</si>
  <si>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</si>
  <si>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</si>
  <si>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</si>
  <si>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</si>
  <si>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</si>
  <si>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</si>
  <si>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</si>
  <si>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</si>
  <si>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</si>
  <si>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</si>
  <si>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</si>
  <si>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</si>
  <si>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</si>
  <si>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</si>
  <si>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</si>
  <si>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</si>
  <si>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</si>
  <si>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</si>
  <si>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</si>
  <si>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</si>
  <si>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</si>
  <si>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</si>
  <si>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</si>
  <si>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</si>
  <si>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</si>
  <si>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</si>
  <si>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</si>
  <si>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</si>
  <si>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</si>
  <si>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</si>
  <si>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</si>
  <si>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</si>
  <si>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</si>
  <si>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</si>
  <si>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</si>
  <si>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</si>
  <si>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</si>
  <si>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</si>
  <si>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</si>
  <si>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</si>
  <si>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</si>
  <si>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</si>
  <si>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</si>
  <si>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</si>
  <si>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</si>
  <si>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</si>
  <si>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</si>
  <si>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</si>
  <si>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</si>
  <si>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</si>
  <si>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</si>
  <si>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</si>
  <si>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</si>
  <si>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</si>
  <si>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</si>
  <si>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</si>
  <si>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</si>
  <si>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</si>
  <si>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</si>
  <si>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</si>
  <si>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</si>
  <si>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</si>
  <si>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</si>
  <si>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</si>
  <si>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</si>
  <si>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</si>
  <si>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</si>
  <si>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</si>
  <si>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</si>
  <si>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</si>
  <si>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</si>
  <si>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</si>
  <si>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</si>
  <si>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</si>
  <si>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</si>
  <si>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</si>
  <si>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</si>
  <si>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</si>
  <si>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</si>
  <si>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</si>
  <si>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</si>
  <si>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</si>
  <si>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</si>
  <si>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</si>
  <si>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</si>
  <si>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</si>
  <si>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</si>
  <si>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</si>
  <si>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</si>
  <si>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</si>
  <si>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</si>
  <si>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</si>
  <si>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</si>
  <si>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</si>
  <si>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Жовтень '19 (¥/МT)</t>
  </si>
  <si>
    <t>TOCOM - Грудень  '19 (¥/МT)</t>
  </si>
  <si>
    <t>TOCOM - Лютий '20 (¥/МT)</t>
  </si>
  <si>
    <t>CME -Липень'20</t>
  </si>
  <si>
    <t>CME -Січень'20</t>
  </si>
  <si>
    <t>15 жовтня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</si>
</sst>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82" sqref="G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84</v>
      </c>
      <c r="C7" s="113">
        <v>0.044</v>
      </c>
      <c r="D7" s="14">
        <v>3.932</v>
      </c>
      <c r="E7" s="113">
        <f>C7*39.3683</f>
        <v>1.7322052</v>
      </c>
      <c r="F7" s="13">
        <f aca="true" t="shared" si="0" ref="E7:F9">D7*39.3683</f>
        <v>154.7961556</v>
      </c>
    </row>
    <row r="8" spans="2:6" s="6" customFormat="1" ht="15">
      <c r="B8" s="24" t="s">
        <v>81</v>
      </c>
      <c r="C8" s="113">
        <v>0.032</v>
      </c>
      <c r="D8" s="14">
        <v>4.036</v>
      </c>
      <c r="E8" s="113">
        <f t="shared" si="0"/>
        <v>1.2597856</v>
      </c>
      <c r="F8" s="13">
        <f t="shared" si="0"/>
        <v>158.89045879999998</v>
      </c>
    </row>
    <row r="9" spans="2:17" s="6" customFormat="1" ht="15">
      <c r="B9" s="24" t="s">
        <v>95</v>
      </c>
      <c r="C9" s="113">
        <v>0.02</v>
      </c>
      <c r="D9" s="14">
        <v>4.124</v>
      </c>
      <c r="E9" s="113">
        <f t="shared" si="0"/>
        <v>0.787366</v>
      </c>
      <c r="F9" s="13">
        <f t="shared" si="0"/>
        <v>162.35486919999997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28">
        <v>0.76</v>
      </c>
      <c r="D12" s="13">
        <v>163.5</v>
      </c>
      <c r="E12" s="128">
        <f>C12/$D$86</f>
        <v>0.8383894098179813</v>
      </c>
      <c r="F12" s="71">
        <f aca="true" t="shared" si="1" ref="E12:F14">D12/$D$86</f>
        <v>180.36403750689465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28">
        <v>0.58</v>
      </c>
      <c r="D13" s="13">
        <v>170</v>
      </c>
      <c r="E13" s="128">
        <f t="shared" si="1"/>
        <v>0.6398234969663541</v>
      </c>
      <c r="F13" s="71">
        <f t="shared" si="1"/>
        <v>187.53447324875896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28">
        <v>0.43</v>
      </c>
      <c r="D14" s="13">
        <v>173.25</v>
      </c>
      <c r="E14" s="128">
        <f t="shared" si="1"/>
        <v>0.4743519029233315</v>
      </c>
      <c r="F14" s="71">
        <f t="shared" si="1"/>
        <v>191.1196911196911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27">
        <v>0</v>
      </c>
      <c r="D17" s="87" t="s">
        <v>72</v>
      </c>
      <c r="E17" s="130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37">
        <v>390</v>
      </c>
      <c r="D18" s="87">
        <v>23290</v>
      </c>
      <c r="E18" s="114">
        <f>C18/$D$87</f>
        <v>3.588846967884421</v>
      </c>
      <c r="F18" s="71">
        <f>D18/$D$87</f>
        <v>214.3185791846876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7">
        <v>570</v>
      </c>
      <c r="D19" s="87">
        <v>24600</v>
      </c>
      <c r="E19" s="114">
        <f>C19/$D$87</f>
        <v>5.245237876138769</v>
      </c>
      <c r="F19" s="71">
        <f>D19/$D$87</f>
        <v>226.37342412809423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84</v>
      </c>
      <c r="C22" s="113">
        <v>0.04</v>
      </c>
      <c r="D22" s="14">
        <v>5.072</v>
      </c>
      <c r="E22" s="113">
        <f aca="true" t="shared" si="2" ref="E22:F24">C22*36.7437</f>
        <v>1.4697479999999998</v>
      </c>
      <c r="F22" s="13">
        <f t="shared" si="2"/>
        <v>186.36404639999998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3">
        <v>0.034</v>
      </c>
      <c r="D23" s="14">
        <v>5.136</v>
      </c>
      <c r="E23" s="113">
        <f t="shared" si="2"/>
        <v>1.2492858</v>
      </c>
      <c r="F23" s="13">
        <f t="shared" si="2"/>
        <v>188.7156432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95</v>
      </c>
      <c r="C24" s="113">
        <v>0.03</v>
      </c>
      <c r="D24" s="75">
        <v>5.182</v>
      </c>
      <c r="E24" s="113">
        <f t="shared" si="2"/>
        <v>1.1023109999999998</v>
      </c>
      <c r="F24" s="13">
        <f t="shared" si="2"/>
        <v>190.4058534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92</v>
      </c>
      <c r="C27" s="128">
        <v>1.11</v>
      </c>
      <c r="D27" s="71">
        <v>178.25</v>
      </c>
      <c r="E27" s="128">
        <f aca="true" t="shared" si="3" ref="E27:F29">C27/$D$86</f>
        <v>1.2244897959183676</v>
      </c>
      <c r="F27" s="71">
        <f>D27/$D$86</f>
        <v>196.6354109211252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28">
        <v>0.95</v>
      </c>
      <c r="D28" s="13">
        <v>181.5</v>
      </c>
      <c r="E28" s="128">
        <f t="shared" si="3"/>
        <v>1.0479867622724766</v>
      </c>
      <c r="F28" s="71">
        <f t="shared" si="3"/>
        <v>200.22062879205737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93</v>
      </c>
      <c r="C29" s="128">
        <v>1.08</v>
      </c>
      <c r="D29" s="13">
        <v>183.25</v>
      </c>
      <c r="E29" s="128">
        <f>C29/$D$86</f>
        <v>1.191395477109763</v>
      </c>
      <c r="F29" s="71">
        <f t="shared" si="3"/>
        <v>202.1511307225593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4">
        <v>0.2</v>
      </c>
      <c r="D32" s="13">
        <v>383.25</v>
      </c>
      <c r="E32" s="114">
        <f>C32/$D$86</f>
        <v>0.2206287920573635</v>
      </c>
      <c r="F32" s="71">
        <f aca="true" t="shared" si="4" ref="E32:F34">D32/$D$86</f>
        <v>422.7799227799228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4">
        <v>0.26</v>
      </c>
      <c r="D33" s="13">
        <v>384.75</v>
      </c>
      <c r="E33" s="114">
        <f t="shared" si="4"/>
        <v>0.2868174296745726</v>
      </c>
      <c r="F33" s="71">
        <f>D33/$D$86</f>
        <v>424.434638720353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14">
        <v>0.2</v>
      </c>
      <c r="D34" s="66">
        <v>382.25</v>
      </c>
      <c r="E34" s="114">
        <f t="shared" si="4"/>
        <v>0.2206287920573635</v>
      </c>
      <c r="F34" s="71">
        <f t="shared" si="4"/>
        <v>421.67677881963596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3">
        <v>0.012</v>
      </c>
      <c r="D37" s="75">
        <v>2.964</v>
      </c>
      <c r="E37" s="113">
        <f aca="true" t="shared" si="5" ref="E37:F39">C37*58.0164</f>
        <v>0.6961968</v>
      </c>
      <c r="F37" s="71">
        <f t="shared" si="5"/>
        <v>171.9606096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3">
        <v>0.004</v>
      </c>
      <c r="D38" s="75">
        <v>2.942</v>
      </c>
      <c r="E38" s="113">
        <f t="shared" si="5"/>
        <v>0.23206559999999998</v>
      </c>
      <c r="F38" s="71">
        <f t="shared" si="5"/>
        <v>170.6842488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5">
        <v>0.002</v>
      </c>
      <c r="D39" s="75" t="s">
        <v>72</v>
      </c>
      <c r="E39" s="115">
        <f t="shared" si="5"/>
        <v>0.11603279999999999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3">
        <v>0.064</v>
      </c>
      <c r="D42" s="75">
        <v>9.312</v>
      </c>
      <c r="E42" s="113">
        <f>C42*36.7437</f>
        <v>2.3515968</v>
      </c>
      <c r="F42" s="71">
        <f aca="true" t="shared" si="6" ref="E42:F44">D42*36.7437</f>
        <v>342.15733439999997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3">
        <v>0.064</v>
      </c>
      <c r="D43" s="75">
        <v>9.476</v>
      </c>
      <c r="E43" s="113">
        <f t="shared" si="6"/>
        <v>2.3515968</v>
      </c>
      <c r="F43" s="71">
        <f t="shared" si="6"/>
        <v>348.1833012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3">
        <v>0.056</v>
      </c>
      <c r="D44" s="75">
        <v>9.582</v>
      </c>
      <c r="E44" s="113">
        <f t="shared" si="6"/>
        <v>2.0576472</v>
      </c>
      <c r="F44" s="71">
        <f t="shared" si="6"/>
        <v>352.0781334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98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84</v>
      </c>
      <c r="C52" s="113">
        <v>3.1</v>
      </c>
      <c r="D52" s="76">
        <v>307.8</v>
      </c>
      <c r="E52" s="113">
        <f>C52*1.1023</f>
        <v>3.4171300000000002</v>
      </c>
      <c r="F52" s="76">
        <f aca="true" t="shared" si="7" ref="E52:F54">D52*1.1023</f>
        <v>339.28794000000005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3">
        <v>3.1</v>
      </c>
      <c r="D53" s="76">
        <v>310.2</v>
      </c>
      <c r="E53" s="113">
        <f t="shared" si="7"/>
        <v>3.4171300000000002</v>
      </c>
      <c r="F53" s="76">
        <f t="shared" si="7"/>
        <v>341.93346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3">
        <v>2.9</v>
      </c>
      <c r="D54" s="76">
        <v>313.9</v>
      </c>
      <c r="E54" s="113">
        <f>C54*1.1023</f>
        <v>3.19667</v>
      </c>
      <c r="F54" s="76">
        <f t="shared" si="7"/>
        <v>346.01197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14">
        <v>0.39</v>
      </c>
      <c r="D57" s="71">
        <v>30.36</v>
      </c>
      <c r="E57" s="114">
        <f>C57/454*1000</f>
        <v>0.8590308370044053</v>
      </c>
      <c r="F57" s="71">
        <f aca="true" t="shared" si="8" ref="E57:F59">D57/454*1000</f>
        <v>66.87224669603523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14">
        <v>0.39</v>
      </c>
      <c r="D58" s="71">
        <v>30.59</v>
      </c>
      <c r="E58" s="114">
        <f t="shared" si="8"/>
        <v>0.8590308370044053</v>
      </c>
      <c r="F58" s="71">
        <f t="shared" si="8"/>
        <v>67.37885462555066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4">
        <v>0.37</v>
      </c>
      <c r="D59" s="71">
        <v>30.85</v>
      </c>
      <c r="E59" s="114">
        <f t="shared" si="8"/>
        <v>0.8149779735682819</v>
      </c>
      <c r="F59" s="71">
        <f t="shared" si="8"/>
        <v>67.95154185022027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3">
        <v>0.105</v>
      </c>
      <c r="D62" s="75">
        <v>11.915</v>
      </c>
      <c r="E62" s="113">
        <f aca="true" t="shared" si="9" ref="E62:F64">C62*22.026</f>
        <v>2.3127299999999997</v>
      </c>
      <c r="F62" s="71">
        <f t="shared" si="9"/>
        <v>262.43978999999996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3">
        <v>0.11</v>
      </c>
      <c r="D63" s="75">
        <v>12.175</v>
      </c>
      <c r="E63" s="113">
        <f t="shared" si="9"/>
        <v>2.42286</v>
      </c>
      <c r="F63" s="71">
        <f t="shared" si="9"/>
        <v>268.16655000000003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81</v>
      </c>
      <c r="C64" s="113">
        <v>0.105</v>
      </c>
      <c r="D64" s="75">
        <v>12.425</v>
      </c>
      <c r="E64" s="113">
        <f t="shared" si="9"/>
        <v>2.3127299999999997</v>
      </c>
      <c r="F64" s="71">
        <f t="shared" si="9"/>
        <v>273.67305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77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85</v>
      </c>
      <c r="C67" s="113">
        <v>0.069</v>
      </c>
      <c r="D67" s="75">
        <v>1.437</v>
      </c>
      <c r="E67" s="113">
        <f aca="true" t="shared" si="10" ref="E67:F69">C67/3.785</f>
        <v>0.01822985468956407</v>
      </c>
      <c r="F67" s="71">
        <f t="shared" si="10"/>
        <v>0.37965653896961693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94</v>
      </c>
      <c r="C68" s="113">
        <v>0.047</v>
      </c>
      <c r="D68" s="75">
        <v>1.415</v>
      </c>
      <c r="E68" s="113">
        <f t="shared" si="10"/>
        <v>0.012417437252311756</v>
      </c>
      <c r="F68" s="71">
        <f t="shared" si="10"/>
        <v>0.37384412153236457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0.047</v>
      </c>
      <c r="D69" s="75" t="s">
        <v>72</v>
      </c>
      <c r="E69" s="113">
        <f t="shared" si="10"/>
        <v>0.012417437252311756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79</v>
      </c>
      <c r="C72" s="140">
        <v>0</v>
      </c>
      <c r="D72" s="123" t="s">
        <v>72</v>
      </c>
      <c r="E72" s="140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85</v>
      </c>
      <c r="C73" s="136">
        <v>0.0045</v>
      </c>
      <c r="D73" s="123">
        <v>1.15325</v>
      </c>
      <c r="E73" s="136">
        <f>C73/454*100</f>
        <v>0.0009911894273127752</v>
      </c>
      <c r="F73" s="77">
        <f>D73/454*1000</f>
        <v>2.5401982378854626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94</v>
      </c>
      <c r="C74" s="136">
        <v>0.007</v>
      </c>
      <c r="D74" s="123">
        <v>1.16775</v>
      </c>
      <c r="E74" s="136">
        <f>C74/454*100</f>
        <v>0.0015418502202643174</v>
      </c>
      <c r="F74" s="77">
        <f>D74/454*1000</f>
        <v>2.572136563876652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16">
        <v>0.0007</v>
      </c>
      <c r="D77" s="124">
        <v>0.1257</v>
      </c>
      <c r="E77" s="116">
        <f>C77/454*1000000</f>
        <v>1.5418502202643172</v>
      </c>
      <c r="F77" s="71">
        <f>D77/454*1000000</f>
        <v>276.87224669603523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6">
        <v>0.0008</v>
      </c>
      <c r="D78" s="124" t="s">
        <v>72</v>
      </c>
      <c r="E78" s="116">
        <f>C78/454*1000000</f>
        <v>1.762114537444934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16">
        <v>0.001</v>
      </c>
      <c r="D79" s="124" t="s">
        <v>72</v>
      </c>
      <c r="E79" s="116">
        <f>C79/454*1000000</f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1.1032</v>
      </c>
      <c r="F85" s="135">
        <v>0.0092</v>
      </c>
      <c r="G85" s="135">
        <v>1.2739</v>
      </c>
      <c r="H85" s="135">
        <v>1.0026</v>
      </c>
      <c r="I85" s="135">
        <v>0.7566</v>
      </c>
      <c r="J85" s="135">
        <v>0.6732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0.9065</v>
      </c>
      <c r="E86" s="135" t="s">
        <v>72</v>
      </c>
      <c r="F86" s="135">
        <v>0.0083</v>
      </c>
      <c r="G86" s="135">
        <v>1.1547</v>
      </c>
      <c r="H86" s="135">
        <v>0.9088</v>
      </c>
      <c r="I86" s="135">
        <v>0.6858</v>
      </c>
      <c r="J86" s="135">
        <v>0.6102</v>
      </c>
      <c r="K86" s="135">
        <v>0.1155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108.67</v>
      </c>
      <c r="E87" s="135">
        <v>119.8847</v>
      </c>
      <c r="F87" s="135" t="s">
        <v>72</v>
      </c>
      <c r="G87" s="135">
        <v>138.4347</v>
      </c>
      <c r="H87" s="135">
        <v>108.9533</v>
      </c>
      <c r="I87" s="135">
        <v>82.2199</v>
      </c>
      <c r="J87" s="135">
        <v>73.1566</v>
      </c>
      <c r="K87" s="135">
        <v>13.8513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0.785</v>
      </c>
      <c r="E88" s="135">
        <v>0.866</v>
      </c>
      <c r="F88" s="135">
        <v>0.0072</v>
      </c>
      <c r="G88" s="135" t="s">
        <v>72</v>
      </c>
      <c r="H88" s="135">
        <v>0.787</v>
      </c>
      <c r="I88" s="135">
        <v>0.5939</v>
      </c>
      <c r="J88" s="135">
        <v>0.5285</v>
      </c>
      <c r="K88" s="135">
        <v>0.1001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0.9974</v>
      </c>
      <c r="E89" s="135">
        <v>1.1003</v>
      </c>
      <c r="F89" s="135">
        <v>0.0092</v>
      </c>
      <c r="G89" s="135">
        <v>1.2706</v>
      </c>
      <c r="H89" s="135" t="s">
        <v>72</v>
      </c>
      <c r="I89" s="135">
        <v>0.7546</v>
      </c>
      <c r="J89" s="135">
        <v>0.6714</v>
      </c>
      <c r="K89" s="135">
        <v>0.1271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1.3217</v>
      </c>
      <c r="E90" s="135">
        <v>1.4581</v>
      </c>
      <c r="F90" s="135">
        <v>0.0122</v>
      </c>
      <c r="G90" s="135">
        <v>1.6837</v>
      </c>
      <c r="H90" s="135">
        <v>1.3251</v>
      </c>
      <c r="I90" s="135" t="s">
        <v>72</v>
      </c>
      <c r="J90" s="135">
        <v>0.8898</v>
      </c>
      <c r="K90" s="135">
        <v>0.1685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1.4854</v>
      </c>
      <c r="E91" s="135">
        <v>1.6387</v>
      </c>
      <c r="F91" s="135">
        <v>0.0137</v>
      </c>
      <c r="G91" s="135">
        <v>1.8923</v>
      </c>
      <c r="H91" s="135">
        <v>1.4893</v>
      </c>
      <c r="I91" s="135">
        <v>1.1239</v>
      </c>
      <c r="J91" s="135" t="s">
        <v>72</v>
      </c>
      <c r="K91" s="135">
        <v>0.1893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7.8455</v>
      </c>
      <c r="E92" s="135">
        <v>8.6552</v>
      </c>
      <c r="F92" s="135">
        <v>0.0722</v>
      </c>
      <c r="G92" s="135">
        <v>9.9944</v>
      </c>
      <c r="H92" s="135">
        <v>7.866</v>
      </c>
      <c r="I92" s="135">
        <v>5.9359</v>
      </c>
      <c r="J92" s="135">
        <v>5.2816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0.9064539521392314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2"/>
      <c r="D123" s="161"/>
      <c r="E123" s="161"/>
      <c r="F123" s="153"/>
      <c r="G123" s="117"/>
      <c r="H123" s="117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7"/>
      <c r="H124" s="117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7"/>
      <c r="H125" s="117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7"/>
      <c r="H126" s="117"/>
    </row>
    <row r="127" spans="2:8" ht="15" customHeight="1">
      <c r="B127" s="156"/>
      <c r="C127" s="159"/>
      <c r="D127" s="160"/>
      <c r="E127" s="159"/>
      <c r="F127" s="160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2019-10-16T10:49:35Z</dcterms:modified>
  <cp:category/>
  <cp:version/>
  <cp:contentType/>
  <cp:contentStatus/>
</cp:coreProperties>
</file>