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<sst xmlns="http://schemas.openxmlformats.org/spreadsheetml/2006/main" count="147" uniqueCount="112">
  <si>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</si>
  <si>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</si>
  <si>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</si>
  <si>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</si>
  <si>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</si>
  <si>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</si>
  <si>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</si>
  <si>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</si>
  <si>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</si>
  <si>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</si>
  <si>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</si>
  <si>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</si>
  <si>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</si>
  <si>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</si>
  <si>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</si>
  <si>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</si>
  <si>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</si>
  <si>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</si>
  <si>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</si>
  <si>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</si>
  <si>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</si>
  <si>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</si>
  <si>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</si>
  <si>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</si>
  <si>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</si>
  <si>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</si>
  <si>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</si>
  <si>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</si>
  <si>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</si>
  <si>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</si>
  <si>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</si>
  <si>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</si>
  <si>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</si>
  <si>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</si>
  <si>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</si>
  <si>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</si>
  <si>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</si>
  <si>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</si>
  <si>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</si>
  <si>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</si>
  <si>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</si>
  <si>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</si>
  <si>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</si>
  <si>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</si>
  <si>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</si>
  <si>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</si>
  <si>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</si>
  <si>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</si>
  <si>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</si>
  <si>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</si>
  <si>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</si>
  <si>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</si>
  <si>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</si>
  <si>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</si>
  <si>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</si>
  <si>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</si>
  <si>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</si>
  <si>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</si>
  <si>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</si>
  <si>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</si>
  <si>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</si>
  <si>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</si>
  <si>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</si>
  <si>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</si>
  <si>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</si>
  <si>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</si>
  <si>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</si>
  <si>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</si>
  <si>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</si>
  <si>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</si>
  <si>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</si>
  <si>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</si>
  <si>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</si>
  <si>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</si>
  <si>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</si>
  <si>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</si>
  <si>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</si>
  <si>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</si>
  <si>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</si>
  <si>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</si>
  <si>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</si>
  <si>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Лондон - Серпень '14</t>
  </si>
  <si>
    <t>Euronext - Серпень '14 (€/МT)</t>
  </si>
  <si>
    <t>Euronext - Листопад '14 (€/МT)</t>
  </si>
  <si>
    <t>CBOT - Липень '14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</si>
  <si>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</si>
  <si>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</si>
  <si>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</si>
  <si>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</si>
  <si>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</si>
  <si>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</si>
  <si>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</si>
  <si>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</si>
  <si>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</si>
  <si>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</si>
  <si>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</si>
  <si>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</si>
  <si>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</si>
  <si>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</si>
  <si>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</si>
  <si>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</si>
  <si>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</si>
  <si>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</si>
  <si>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</si>
  <si>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</si>
  <si>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</si>
  <si>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15 Липня 2014 р.</t>
  </si>
  <si>
    <t>CBOT - Жовтень'14</t>
  </si>
  <si>
    <t>CBOT - Березень'15</t>
  </si>
  <si>
    <t>CBOT - Листопад '14</t>
  </si>
  <si>
    <t>CBOT - Серпень '16</t>
  </si>
  <si>
    <t>CBOT -Січень`15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</si>
</sst>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2">
      <selection activeCell="F73" sqref="F7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29" t="s">
        <v>106</v>
      </c>
      <c r="D4" s="130"/>
      <c r="E4" s="130"/>
      <c r="F4" s="131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32">
        <v>0.094</v>
      </c>
      <c r="D6" s="132"/>
      <c r="E6" s="132" t="s">
        <v>6</v>
      </c>
      <c r="F6" s="132"/>
      <c r="G6" s="29"/>
      <c r="I6"/>
    </row>
    <row r="7" spans="2:8" s="6" customFormat="1" ht="15">
      <c r="B7" s="91" t="s">
        <v>88</v>
      </c>
      <c r="C7" s="94">
        <v>0.074</v>
      </c>
      <c r="D7" s="7">
        <v>3.74</v>
      </c>
      <c r="E7" s="94">
        <f aca="true" t="shared" si="0" ref="E7:F9">C7*39.3683</f>
        <v>2.9132542</v>
      </c>
      <c r="F7" s="13">
        <f t="shared" si="0"/>
        <v>147.237442</v>
      </c>
      <c r="G7" s="32"/>
      <c r="H7" s="32"/>
    </row>
    <row r="8" spans="2:8" s="6" customFormat="1" ht="15">
      <c r="B8" s="91" t="s">
        <v>107</v>
      </c>
      <c r="C8" s="94">
        <v>0.064</v>
      </c>
      <c r="D8" s="7">
        <v>3.816</v>
      </c>
      <c r="E8" s="94">
        <f t="shared" si="0"/>
        <v>2.5195712</v>
      </c>
      <c r="F8" s="13">
        <f t="shared" si="0"/>
        <v>150.22943279999998</v>
      </c>
      <c r="G8" s="29"/>
      <c r="H8" s="29"/>
    </row>
    <row r="9" spans="2:8" s="6" customFormat="1" ht="15">
      <c r="B9" s="91" t="s">
        <v>108</v>
      </c>
      <c r="C9" s="94">
        <v>0.056</v>
      </c>
      <c r="D9" s="7">
        <v>3.932</v>
      </c>
      <c r="E9" s="94">
        <f t="shared" si="0"/>
        <v>2.2046248</v>
      </c>
      <c r="F9" s="13">
        <f t="shared" si="0"/>
        <v>154.7961556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32" t="s">
        <v>7</v>
      </c>
      <c r="D11" s="132"/>
      <c r="E11" s="133" t="s">
        <v>6</v>
      </c>
      <c r="F11" s="134"/>
      <c r="G11" s="29"/>
      <c r="H11" s="29"/>
    </row>
    <row r="12" spans="2:17" s="6" customFormat="1" ht="18" customHeight="1">
      <c r="B12" s="31" t="s">
        <v>82</v>
      </c>
      <c r="C12" s="147">
        <v>0</v>
      </c>
      <c r="D12" s="90">
        <v>167.5</v>
      </c>
      <c r="E12" s="147">
        <f>C12/D80</f>
        <v>0</v>
      </c>
      <c r="F12" s="123">
        <f>D12/D80</f>
        <v>227.24189390856057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83</v>
      </c>
      <c r="C13" s="82">
        <v>0.46</v>
      </c>
      <c r="D13" s="90">
        <v>161.75</v>
      </c>
      <c r="E13" s="82">
        <f>C13/D80</f>
        <v>0.6240672907339574</v>
      </c>
      <c r="F13" s="123">
        <f>D13/D80</f>
        <v>219.44105277438612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100</v>
      </c>
      <c r="C14" s="82">
        <v>1.06</v>
      </c>
      <c r="D14" s="90">
        <v>163.5</v>
      </c>
      <c r="E14" s="82">
        <f>C14/D80</f>
        <v>1.4380681047347714</v>
      </c>
      <c r="F14" s="123">
        <f>D14/D80</f>
        <v>221.81522181522183</v>
      </c>
      <c r="I14" s="104"/>
      <c r="J14" s="84"/>
      <c r="K14" s="83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33" t="s">
        <v>5</v>
      </c>
      <c r="D16" s="134"/>
      <c r="E16" s="132" t="s">
        <v>6</v>
      </c>
      <c r="F16" s="132"/>
      <c r="I16" s="104"/>
      <c r="J16" s="83"/>
      <c r="K16" s="84"/>
      <c r="L16" s="84"/>
      <c r="M16" s="84"/>
      <c r="N16" s="84"/>
      <c r="O16" s="84"/>
      <c r="P16" s="84"/>
      <c r="Q16" s="84"/>
    </row>
    <row r="17" spans="2:17" s="6" customFormat="1" ht="15.75">
      <c r="B17" s="91" t="s">
        <v>88</v>
      </c>
      <c r="C17" s="94">
        <v>0</v>
      </c>
      <c r="D17" s="7">
        <v>5.376</v>
      </c>
      <c r="E17" s="94">
        <f aca="true" t="shared" si="1" ref="E17:F19">C17*36.7437</f>
        <v>0</v>
      </c>
      <c r="F17" s="13">
        <f t="shared" si="1"/>
        <v>197.5341312</v>
      </c>
      <c r="G17" s="40"/>
      <c r="H17" s="40"/>
      <c r="I17" s="104"/>
      <c r="J17" s="83"/>
      <c r="K17" s="84"/>
      <c r="L17" s="84"/>
      <c r="M17" s="84"/>
      <c r="N17" s="84"/>
      <c r="O17" s="84"/>
      <c r="P17" s="84"/>
      <c r="Q17" s="84"/>
    </row>
    <row r="18" spans="2:18" s="6" customFormat="1" ht="15.75">
      <c r="B18" s="91" t="s">
        <v>107</v>
      </c>
      <c r="C18" s="127">
        <v>0.004</v>
      </c>
      <c r="D18" s="7">
        <v>5.61</v>
      </c>
      <c r="E18" s="127">
        <f t="shared" si="1"/>
        <v>0.1469748</v>
      </c>
      <c r="F18" s="13">
        <f t="shared" si="1"/>
        <v>206.132157</v>
      </c>
      <c r="G18" s="40"/>
      <c r="H18" s="40"/>
      <c r="I18" s="104"/>
      <c r="J18" s="84"/>
      <c r="K18" s="83"/>
      <c r="L18" s="84"/>
      <c r="M18" s="84"/>
      <c r="N18" s="84"/>
      <c r="O18" s="84"/>
      <c r="P18" s="84"/>
      <c r="Q18" s="84"/>
      <c r="R18" s="84"/>
    </row>
    <row r="19" spans="2:18" s="6" customFormat="1" ht="15.75">
      <c r="B19" s="91" t="s">
        <v>108</v>
      </c>
      <c r="C19" s="127">
        <v>0.002</v>
      </c>
      <c r="D19" s="7">
        <v>5.82</v>
      </c>
      <c r="E19" s="127">
        <f t="shared" si="1"/>
        <v>0.0734874</v>
      </c>
      <c r="F19" s="13">
        <f t="shared" si="1"/>
        <v>213.848334</v>
      </c>
      <c r="G19" s="40"/>
      <c r="H19" s="40"/>
      <c r="I19" s="104"/>
      <c r="J19" s="84"/>
      <c r="K19" s="84"/>
      <c r="L19" s="83"/>
      <c r="M19" s="84"/>
      <c r="N19" s="84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3"/>
      <c r="N20" s="84"/>
      <c r="O20" s="84"/>
      <c r="P20" s="84"/>
      <c r="Q20" s="84"/>
      <c r="R20" s="84"/>
    </row>
    <row r="21" spans="2:18" s="6" customFormat="1" ht="15.75">
      <c r="B21" s="33" t="s">
        <v>8</v>
      </c>
      <c r="C21" s="132" t="s">
        <v>9</v>
      </c>
      <c r="D21" s="132"/>
      <c r="E21" s="133" t="s">
        <v>10</v>
      </c>
      <c r="F21" s="134"/>
      <c r="G21" s="40"/>
      <c r="H21" s="40"/>
      <c r="I21" s="104"/>
      <c r="J21" s="84"/>
      <c r="K21" s="84"/>
      <c r="L21" s="84"/>
      <c r="M21" s="84"/>
      <c r="N21" s="83"/>
      <c r="O21" s="84"/>
      <c r="P21" s="84"/>
      <c r="Q21" s="84"/>
      <c r="R21" s="84"/>
    </row>
    <row r="22" spans="2:21" s="6" customFormat="1" ht="18" customHeight="1">
      <c r="B22" s="85" t="s">
        <v>83</v>
      </c>
      <c r="C22" s="82">
        <v>0.98</v>
      </c>
      <c r="D22" s="123">
        <v>177</v>
      </c>
      <c r="E22" s="82">
        <f>C22/D80</f>
        <v>1.3295346628679963</v>
      </c>
      <c r="F22" s="123">
        <f>D22/D80</f>
        <v>240.13024013024014</v>
      </c>
      <c r="G22" s="41"/>
      <c r="H22" s="42"/>
      <c r="J22" s="84"/>
      <c r="K22" s="84"/>
      <c r="L22" s="84"/>
      <c r="M22" s="84"/>
      <c r="N22" s="84"/>
      <c r="O22" s="83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87</v>
      </c>
      <c r="C23" s="82">
        <v>0.97</v>
      </c>
      <c r="D23" s="90">
        <v>178</v>
      </c>
      <c r="E23" s="82">
        <f>C23/D80</f>
        <v>1.3159679826346493</v>
      </c>
      <c r="F23" s="123">
        <f>D23/D80</f>
        <v>241.48690815357483</v>
      </c>
      <c r="G23" s="41"/>
      <c r="H23" s="42"/>
      <c r="J23" s="84"/>
      <c r="K23" s="84"/>
      <c r="L23" s="84"/>
      <c r="M23" s="84"/>
      <c r="N23" s="84"/>
      <c r="O23" s="84"/>
      <c r="P23" s="83"/>
      <c r="Q23" s="84"/>
      <c r="R23" s="84"/>
      <c r="S23" s="60"/>
      <c r="T23" s="60"/>
      <c r="U23" s="60"/>
    </row>
    <row r="24" spans="2:21" s="6" customFormat="1" ht="18" customHeight="1">
      <c r="B24" s="85" t="s">
        <v>94</v>
      </c>
      <c r="C24" s="82">
        <v>1.1</v>
      </c>
      <c r="D24" s="90">
        <v>179.25</v>
      </c>
      <c r="E24" s="82">
        <f>C24/D80</f>
        <v>1.4923348256681592</v>
      </c>
      <c r="F24" s="123">
        <f>D24/D80</f>
        <v>243.1827431827432</v>
      </c>
      <c r="G24" s="41"/>
      <c r="H24" s="42"/>
      <c r="J24" s="84"/>
      <c r="K24" s="84"/>
      <c r="L24" s="84"/>
      <c r="M24" s="84"/>
      <c r="N24" s="84"/>
      <c r="O24" s="84"/>
      <c r="P24" s="84"/>
      <c r="Q24" s="83"/>
      <c r="R24" s="84"/>
      <c r="S24" s="60"/>
      <c r="T24" s="60"/>
      <c r="U24" s="60"/>
    </row>
    <row r="25" spans="2:21" s="6" customFormat="1" ht="18" customHeight="1">
      <c r="B25" s="85" t="s">
        <v>90</v>
      </c>
      <c r="C25" s="82">
        <v>0.69</v>
      </c>
      <c r="D25" s="90">
        <v>128.8</v>
      </c>
      <c r="E25" s="82">
        <f>C25/D82</f>
        <v>1.1825192802056554</v>
      </c>
      <c r="F25" s="123">
        <f>D25/D82</f>
        <v>220.73693230505572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98</v>
      </c>
      <c r="C26" s="82">
        <v>0.68</v>
      </c>
      <c r="D26" s="90">
        <v>132.2</v>
      </c>
      <c r="E26" s="82">
        <f>C26/D82</f>
        <v>1.165381319622965</v>
      </c>
      <c r="F26" s="123">
        <f>D26/D82</f>
        <v>226.5638389031705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105</v>
      </c>
      <c r="C27" s="82">
        <v>0.67</v>
      </c>
      <c r="D27" s="124">
        <v>133.3</v>
      </c>
      <c r="E27" s="82">
        <f>C27/D82</f>
        <v>1.1482433590402743</v>
      </c>
      <c r="F27" s="123">
        <f>D27/D82</f>
        <v>228.44901456726652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32" t="s">
        <v>12</v>
      </c>
      <c r="D29" s="132"/>
      <c r="E29" s="132" t="s">
        <v>10</v>
      </c>
      <c r="F29" s="132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82</v>
      </c>
      <c r="C30" s="82">
        <v>0.45</v>
      </c>
      <c r="D30" s="90">
        <v>330</v>
      </c>
      <c r="E30" s="82">
        <f>C30/D80</f>
        <v>0.6105006105006106</v>
      </c>
      <c r="F30" s="123">
        <f>D30/D80</f>
        <v>447.70044770044774</v>
      </c>
      <c r="G30" s="36"/>
      <c r="H30" s="29"/>
      <c r="J30" s="83"/>
      <c r="K30" s="84"/>
      <c r="L30" s="84"/>
      <c r="M30" s="84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83</v>
      </c>
      <c r="C31" s="82">
        <v>0.53</v>
      </c>
      <c r="D31" s="90">
        <v>330.25</v>
      </c>
      <c r="E31" s="82">
        <f>C31/D80</f>
        <v>0.7190340523673857</v>
      </c>
      <c r="F31" s="123">
        <f>D31/D80</f>
        <v>448.0396147062814</v>
      </c>
      <c r="G31" s="29"/>
      <c r="H31" s="29"/>
      <c r="J31" s="84"/>
      <c r="K31" s="83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95</v>
      </c>
      <c r="C32" s="82">
        <v>0.67</v>
      </c>
      <c r="D32" s="90">
        <v>332.25</v>
      </c>
      <c r="E32" s="82">
        <f>C32/D80</f>
        <v>0.9089675756342424</v>
      </c>
      <c r="F32" s="123">
        <f>D32/D80</f>
        <v>450.75295075295077</v>
      </c>
      <c r="G32" s="29"/>
      <c r="H32" s="29"/>
      <c r="J32" s="84"/>
      <c r="K32" s="84"/>
      <c r="L32" s="83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84</v>
      </c>
      <c r="C35" s="127">
        <v>0.002</v>
      </c>
      <c r="D35" s="7">
        <v>3.342</v>
      </c>
      <c r="E35" s="127">
        <f aca="true" t="shared" si="2" ref="E35:F37">C35*58.0164</f>
        <v>0.11603279999999999</v>
      </c>
      <c r="F35" s="13">
        <f t="shared" si="2"/>
        <v>193.8908088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93</v>
      </c>
      <c r="C36" s="94">
        <v>0.0014</v>
      </c>
      <c r="D36" s="7">
        <v>3.31</v>
      </c>
      <c r="E36" s="94">
        <f t="shared" si="2"/>
        <v>0.08122296</v>
      </c>
      <c r="F36" s="13">
        <f t="shared" si="2"/>
        <v>192.03428399999999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97</v>
      </c>
      <c r="C37" s="94">
        <v>0.001</v>
      </c>
      <c r="D37" s="7">
        <v>3.254</v>
      </c>
      <c r="E37" s="94">
        <f t="shared" si="2"/>
        <v>0.058016399999999996</v>
      </c>
      <c r="F37" s="13">
        <f t="shared" si="2"/>
        <v>188.78536559999998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28"/>
    </row>
    <row r="40" spans="2:13" s="6" customFormat="1" ht="15" customHeight="1">
      <c r="B40" s="91" t="s">
        <v>96</v>
      </c>
      <c r="C40" s="94">
        <v>0.164</v>
      </c>
      <c r="D40" s="14">
        <v>11.804</v>
      </c>
      <c r="E40" s="94">
        <f aca="true" t="shared" si="3" ref="E40:F42">C40*36.7437</f>
        <v>6.0259668</v>
      </c>
      <c r="F40" s="13">
        <f t="shared" si="3"/>
        <v>433.7226348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93</v>
      </c>
      <c r="C41" s="94">
        <v>0.036</v>
      </c>
      <c r="D41" s="74">
        <v>11.042</v>
      </c>
      <c r="E41" s="94">
        <f t="shared" si="3"/>
        <v>1.3227731999999999</v>
      </c>
      <c r="F41" s="13">
        <f t="shared" si="3"/>
        <v>405.72393539999996</v>
      </c>
      <c r="G41" s="32"/>
      <c r="H41" s="29"/>
      <c r="K41" s="28"/>
      <c r="L41" s="28"/>
      <c r="M41" s="28"/>
    </row>
    <row r="42" spans="2:13" s="6" customFormat="1" ht="15">
      <c r="B42" s="91" t="s">
        <v>109</v>
      </c>
      <c r="C42" s="148">
        <v>0</v>
      </c>
      <c r="D42" s="14">
        <v>10.862</v>
      </c>
      <c r="E42" s="148">
        <f t="shared" si="3"/>
        <v>0</v>
      </c>
      <c r="F42" s="13">
        <f t="shared" si="3"/>
        <v>399.1100694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5" t="s">
        <v>16</v>
      </c>
      <c r="D44" s="136"/>
      <c r="E44" s="135" t="s">
        <v>6</v>
      </c>
      <c r="F44" s="136"/>
      <c r="G44" s="36"/>
      <c r="H44" s="36"/>
      <c r="I44" s="27"/>
      <c r="J44" s="6"/>
    </row>
    <row r="45" spans="2:13" s="27" customFormat="1" ht="15.75" thickBot="1">
      <c r="B45" s="91" t="s">
        <v>89</v>
      </c>
      <c r="C45" s="82">
        <v>9.5</v>
      </c>
      <c r="D45" s="13">
        <v>379.1</v>
      </c>
      <c r="E45" s="82">
        <f aca="true" t="shared" si="4" ref="E45:F47">C45*1.1023</f>
        <v>10.47185</v>
      </c>
      <c r="F45" s="13">
        <f t="shared" si="4"/>
        <v>417.88193000000007</v>
      </c>
      <c r="G45" s="32"/>
      <c r="H45" s="29"/>
      <c r="K45" s="6"/>
      <c r="L45" s="6"/>
      <c r="M45" s="6"/>
    </row>
    <row r="46" spans="2:19" s="27" customFormat="1" ht="15.75" thickBot="1">
      <c r="B46" s="91" t="s">
        <v>93</v>
      </c>
      <c r="C46" s="82">
        <v>5.7</v>
      </c>
      <c r="D46" s="13">
        <v>358.7</v>
      </c>
      <c r="E46" s="82">
        <f t="shared" si="4"/>
        <v>6.283110000000001</v>
      </c>
      <c r="F46" s="13">
        <f t="shared" si="4"/>
        <v>395.39501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107</v>
      </c>
      <c r="C47" s="82">
        <v>2.2</v>
      </c>
      <c r="D47" s="13">
        <v>349</v>
      </c>
      <c r="E47" s="82">
        <f t="shared" si="4"/>
        <v>2.42506</v>
      </c>
      <c r="F47" s="13">
        <f t="shared" si="4"/>
        <v>384.7027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5" t="s">
        <v>18</v>
      </c>
      <c r="D49" s="136"/>
      <c r="E49" s="135" t="s">
        <v>19</v>
      </c>
      <c r="F49" s="136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89</v>
      </c>
      <c r="C50" s="128">
        <v>0.02</v>
      </c>
      <c r="D50" s="13">
        <v>36.9</v>
      </c>
      <c r="E50" s="128">
        <f aca="true" t="shared" si="5" ref="E50:F52">C50/454*1000</f>
        <v>0.04405286343612335</v>
      </c>
      <c r="F50" s="13">
        <f t="shared" si="5"/>
        <v>81.27753303964758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88</v>
      </c>
      <c r="C51" s="128">
        <v>0.03</v>
      </c>
      <c r="D51" s="90">
        <v>37</v>
      </c>
      <c r="E51" s="128">
        <f t="shared" si="5"/>
        <v>0.06607929515418502</v>
      </c>
      <c r="F51" s="13">
        <f t="shared" si="5"/>
        <v>81.49779735682819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110</v>
      </c>
      <c r="C52" s="128">
        <v>0.01</v>
      </c>
      <c r="D52" s="90">
        <v>36.99</v>
      </c>
      <c r="E52" s="128">
        <f t="shared" si="5"/>
        <v>0.022026431718061675</v>
      </c>
      <c r="F52" s="13">
        <f t="shared" si="5"/>
        <v>81.47577092511013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88</v>
      </c>
      <c r="C55" s="126">
        <v>0.025</v>
      </c>
      <c r="D55" s="14">
        <v>12.87</v>
      </c>
      <c r="E55" s="126">
        <f aca="true" t="shared" si="6" ref="E55:F57">C55*22.0462</f>
        <v>0.551155</v>
      </c>
      <c r="F55" s="13">
        <f t="shared" si="6"/>
        <v>283.73459399999996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99</v>
      </c>
      <c r="C56" s="126">
        <v>0.03</v>
      </c>
      <c r="D56" s="14">
        <v>13.095</v>
      </c>
      <c r="E56" s="126">
        <f t="shared" si="6"/>
        <v>0.6613859999999999</v>
      </c>
      <c r="F56" s="13">
        <f t="shared" si="6"/>
        <v>288.694989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111</v>
      </c>
      <c r="C57" s="126">
        <v>0.045</v>
      </c>
      <c r="D57" s="14">
        <v>13.27</v>
      </c>
      <c r="E57" s="126">
        <f t="shared" si="6"/>
        <v>0.9920789999999999</v>
      </c>
      <c r="F57" s="13">
        <f t="shared" si="6"/>
        <v>292.553074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5" t="s">
        <v>23</v>
      </c>
      <c r="D59" s="136"/>
      <c r="E59" s="135" t="s">
        <v>24</v>
      </c>
      <c r="F59" s="136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89</v>
      </c>
      <c r="C60" s="126">
        <v>0.011</v>
      </c>
      <c r="D60" s="53">
        <v>2.101</v>
      </c>
      <c r="E60" s="126">
        <f aca="true" t="shared" si="7" ref="E60:F62">C60/3.785</f>
        <v>0.0029062087186261555</v>
      </c>
      <c r="F60" s="13">
        <f t="shared" si="7"/>
        <v>0.5550858652575957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93</v>
      </c>
      <c r="C61" s="126">
        <v>0.016</v>
      </c>
      <c r="D61" s="74">
        <v>2</v>
      </c>
      <c r="E61" s="126">
        <f t="shared" si="7"/>
        <v>0.004227212681638045</v>
      </c>
      <c r="F61" s="13">
        <f t="shared" si="7"/>
        <v>0.5284015852047556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101</v>
      </c>
      <c r="C62" s="126">
        <v>0.018</v>
      </c>
      <c r="D62" s="74">
        <v>1.906</v>
      </c>
      <c r="E62" s="126">
        <f t="shared" si="7"/>
        <v>0.0047556142668428</v>
      </c>
      <c r="F62" s="13">
        <f t="shared" si="7"/>
        <v>0.503566710700132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5" t="s">
        <v>26</v>
      </c>
      <c r="D64" s="136"/>
      <c r="E64" s="135" t="s">
        <v>27</v>
      </c>
      <c r="F64" s="136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92</v>
      </c>
      <c r="C65" s="126">
        <v>0.5</v>
      </c>
      <c r="D65" s="89">
        <v>1.835</v>
      </c>
      <c r="E65" s="126">
        <f aca="true" t="shared" si="8" ref="E65:F67">C65/454*1000</f>
        <v>1.1013215859030838</v>
      </c>
      <c r="F65" s="55">
        <f t="shared" si="8"/>
        <v>4.041850220264317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102</v>
      </c>
      <c r="C66" s="126">
        <v>1.7</v>
      </c>
      <c r="D66" s="89">
        <v>1.77</v>
      </c>
      <c r="E66" s="126">
        <f>C66/454*1000</f>
        <v>3.7444933920704844</v>
      </c>
      <c r="F66" s="55">
        <f t="shared" si="8"/>
        <v>3.8986784140969166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103</v>
      </c>
      <c r="C67" s="126">
        <v>1.7</v>
      </c>
      <c r="D67" s="89">
        <v>1.69</v>
      </c>
      <c r="E67" s="126">
        <f t="shared" si="8"/>
        <v>3.7444933920704844</v>
      </c>
      <c r="F67" s="55">
        <f t="shared" si="8"/>
        <v>3.7224669603524227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81</v>
      </c>
      <c r="C70" s="15"/>
      <c r="D70" s="24"/>
      <c r="E70" s="128">
        <v>0.63</v>
      </c>
      <c r="F70" s="90">
        <v>449.7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85</v>
      </c>
      <c r="C71" s="73"/>
      <c r="D71" s="24"/>
      <c r="E71" s="82">
        <v>0.31</v>
      </c>
      <c r="F71" s="90">
        <v>454.3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86</v>
      </c>
      <c r="C72" s="127">
        <v>0.0002</v>
      </c>
      <c r="D72" s="125">
        <v>0.1721</v>
      </c>
      <c r="E72" s="127">
        <f>C72/454*1000000</f>
        <v>0.4405286343612335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104</v>
      </c>
      <c r="C73" s="94">
        <v>0.0009</v>
      </c>
      <c r="D73" s="125">
        <v>0.1868</v>
      </c>
      <c r="E73" s="94">
        <f>C73/454*1000000</f>
        <v>1.9823788546255507</v>
      </c>
      <c r="F73" s="90">
        <f>D73/454*1000000</f>
        <v>411.45374449339204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91</v>
      </c>
      <c r="E79" s="106">
        <v>1.3567</v>
      </c>
      <c r="F79" s="106">
        <v>0.0098</v>
      </c>
      <c r="G79" s="106">
        <v>1.7138</v>
      </c>
      <c r="H79" s="106">
        <v>1.1162</v>
      </c>
      <c r="I79" s="106">
        <v>0.929</v>
      </c>
      <c r="J79" s="106">
        <v>0.9339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0.7371</v>
      </c>
      <c r="E80" s="107" t="s">
        <v>91</v>
      </c>
      <c r="F80" s="107">
        <v>0.0072</v>
      </c>
      <c r="G80" s="107">
        <v>1.2633</v>
      </c>
      <c r="H80" s="107">
        <v>0.8228</v>
      </c>
      <c r="I80" s="107">
        <v>0.6848</v>
      </c>
      <c r="J80" s="107">
        <v>0.6884</v>
      </c>
      <c r="K80" s="107">
        <v>0.0951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101.7</v>
      </c>
      <c r="E81" s="106">
        <v>137.97</v>
      </c>
      <c r="F81" s="106" t="s">
        <v>91</v>
      </c>
      <c r="G81" s="106">
        <v>174.302</v>
      </c>
      <c r="H81" s="106">
        <v>113.518</v>
      </c>
      <c r="I81" s="106">
        <v>94.478</v>
      </c>
      <c r="J81" s="106">
        <v>94.989</v>
      </c>
      <c r="K81" s="106">
        <v>13.1216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0.5835</v>
      </c>
      <c r="E82" s="107">
        <v>0.7915</v>
      </c>
      <c r="F82" s="107">
        <v>0.0057</v>
      </c>
      <c r="G82" s="107" t="s">
        <v>91</v>
      </c>
      <c r="H82" s="107">
        <v>0.6513</v>
      </c>
      <c r="I82" s="107">
        <v>0.542</v>
      </c>
      <c r="J82" s="107">
        <v>0.5449</v>
      </c>
      <c r="K82" s="107">
        <v>0.0753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0.8959</v>
      </c>
      <c r="E83" s="106">
        <v>1.2154</v>
      </c>
      <c r="F83" s="106">
        <v>0.0088</v>
      </c>
      <c r="G83" s="106">
        <v>1.5355</v>
      </c>
      <c r="H83" s="106" t="s">
        <v>91</v>
      </c>
      <c r="I83" s="106">
        <v>0.8323</v>
      </c>
      <c r="J83" s="106">
        <v>0.8367</v>
      </c>
      <c r="K83" s="106">
        <v>0.1156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1.0764</v>
      </c>
      <c r="E84" s="107">
        <v>1.4603</v>
      </c>
      <c r="F84" s="107">
        <v>0.0106</v>
      </c>
      <c r="G84" s="107">
        <v>1.8447</v>
      </c>
      <c r="H84" s="107">
        <v>1.2015</v>
      </c>
      <c r="I84" s="107" t="s">
        <v>91</v>
      </c>
      <c r="J84" s="107">
        <v>1.0052</v>
      </c>
      <c r="K84" s="107">
        <v>0.1389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1.0707</v>
      </c>
      <c r="E85" s="106">
        <v>1.4526</v>
      </c>
      <c r="F85" s="106">
        <v>0.0105</v>
      </c>
      <c r="G85" s="106">
        <v>1.8351</v>
      </c>
      <c r="H85" s="106">
        <v>1.1952</v>
      </c>
      <c r="I85" s="106">
        <v>0.9948</v>
      </c>
      <c r="J85" s="106" t="s">
        <v>91</v>
      </c>
      <c r="K85" s="106">
        <v>0.1382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7.7507</v>
      </c>
      <c r="E86" s="107">
        <v>10.5148</v>
      </c>
      <c r="F86" s="107">
        <v>0.0762</v>
      </c>
      <c r="G86" s="107">
        <v>13.2834</v>
      </c>
      <c r="H86" s="107">
        <v>8.6512</v>
      </c>
      <c r="I86" s="107">
        <v>7.2004</v>
      </c>
      <c r="J86" s="107">
        <v>7.2384</v>
      </c>
      <c r="K86" s="107" t="s">
        <v>91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9" t="s">
        <v>71</v>
      </c>
      <c r="C115" s="140"/>
      <c r="D115" s="141"/>
      <c r="E115" s="141"/>
      <c r="F115" s="142"/>
    </row>
    <row r="116" spans="2:6" ht="30.75" customHeight="1">
      <c r="B116" s="59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9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2014-07-16T06:43:58Z</dcterms:modified>
  <cp:category/>
  <cp:version/>
  <cp:contentType/>
  <cp:contentStatus/>
</cp:coreProperties>
</file>