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<sst xmlns="http://schemas.openxmlformats.org/spreadsheetml/2006/main" count="163" uniqueCount="109">
  <si>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</si>
  <si>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</si>
  <si>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</si>
  <si>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</si>
  <si>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</si>
  <si>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</si>
  <si>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</si>
  <si>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</si>
  <si>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</si>
  <si>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</si>
  <si>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</si>
  <si>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</si>
  <si>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</si>
  <si>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</si>
  <si>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</si>
  <si>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</si>
  <si>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</si>
  <si>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</si>
  <si>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</si>
  <si>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</si>
  <si>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</si>
  <si>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</si>
  <si>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</si>
  <si>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</si>
  <si>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</si>
  <si>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</si>
  <si>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</si>
  <si>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</si>
  <si>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</si>
  <si>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</si>
  <si>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</si>
  <si>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</si>
  <si>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</si>
  <si>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</si>
  <si>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</si>
  <si>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</si>
  <si>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</si>
  <si>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</si>
  <si>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</si>
  <si>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</si>
  <si>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</si>
  <si>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</si>
  <si>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</si>
  <si>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</si>
  <si>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</si>
  <si>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</si>
  <si>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</si>
  <si>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</si>
  <si>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</si>
  <si>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</si>
  <si>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</si>
  <si>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</si>
  <si>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</si>
  <si>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</si>
  <si>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</si>
  <si>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</si>
  <si>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</si>
  <si>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</si>
  <si>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</si>
  <si>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</si>
  <si>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</si>
  <si>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</si>
  <si>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</si>
  <si>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</si>
  <si>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</si>
  <si>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</si>
  <si>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</si>
  <si>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</si>
  <si>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</si>
  <si>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</si>
  <si>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</si>
  <si>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</si>
  <si>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</si>
  <si>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</si>
  <si>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</si>
  <si>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</si>
  <si>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</si>
  <si>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</si>
  <si>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</si>
  <si>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</si>
  <si>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</si>
  <si>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</si>
  <si>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</si>
  <si>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</si>
  <si>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</si>
  <si>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</si>
  <si>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</si>
  <si>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</si>
  <si>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</si>
  <si>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TOCOM - Липень '17 (¥/МT)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</si>
  <si>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</si>
  <si>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</si>
  <si>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</si>
  <si>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</si>
  <si>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</si>
  <si>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</si>
  <si>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</si>
  <si>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</si>
  <si>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</si>
  <si>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</si>
  <si>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</si>
  <si>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</si>
  <si>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</si>
  <si>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</si>
  <si>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</si>
  <si>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</si>
  <si>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</si>
  <si>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Червень '17 (¥/МT)</t>
  </si>
  <si>
    <t>15 червня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</si>
</sst>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108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88</v>
      </c>
      <c r="C7" s="139">
        <v>0.024</v>
      </c>
      <c r="D7" s="14">
        <v>3.774</v>
      </c>
      <c r="E7" s="139">
        <f aca="true" t="shared" si="0" ref="E7:F9">C7*39.3683</f>
        <v>0.9448392</v>
      </c>
      <c r="F7" s="13">
        <f t="shared" si="0"/>
        <v>148.5759642</v>
      </c>
    </row>
    <row r="8" spans="2:6" s="6" customFormat="1" ht="15">
      <c r="B8" s="25" t="s">
        <v>94</v>
      </c>
      <c r="C8" s="139">
        <v>0.024</v>
      </c>
      <c r="D8" s="14">
        <v>3.87</v>
      </c>
      <c r="E8" s="139">
        <f t="shared" si="0"/>
        <v>0.9448392</v>
      </c>
      <c r="F8" s="13">
        <f t="shared" si="0"/>
        <v>152.355321</v>
      </c>
    </row>
    <row r="9" spans="2:17" s="6" customFormat="1" ht="15">
      <c r="B9" s="25" t="s">
        <v>104</v>
      </c>
      <c r="C9" s="139">
        <v>0.022</v>
      </c>
      <c r="D9" s="14">
        <v>3.95</v>
      </c>
      <c r="E9" s="139">
        <f t="shared" si="0"/>
        <v>0.8661026</v>
      </c>
      <c r="F9" s="13">
        <f t="shared" si="0"/>
        <v>155.504785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5">
        <v>0.75</v>
      </c>
      <c r="D12" s="13">
        <v>172.5</v>
      </c>
      <c r="E12" s="135">
        <f>C12/$D$86</f>
        <v>0.8358408559010364</v>
      </c>
      <c r="F12" s="76">
        <f>D12/D86</f>
        <v>192.2433968572384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91</v>
      </c>
      <c r="C13" s="135">
        <v>0.5</v>
      </c>
      <c r="D13" s="13">
        <v>170.25</v>
      </c>
      <c r="E13" s="135">
        <f>C13/$D$86</f>
        <v>0.5572272372673577</v>
      </c>
      <c r="F13" s="76">
        <f>D13/D86</f>
        <v>189.73587428953527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106</v>
      </c>
      <c r="C14" s="135">
        <v>0.75</v>
      </c>
      <c r="D14" s="13">
        <v>172.5</v>
      </c>
      <c r="E14" s="135">
        <f>C14/$D$86</f>
        <v>0.8358408559010364</v>
      </c>
      <c r="F14" s="76">
        <f>D14/D86</f>
        <v>192.2433968572384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8" t="s">
        <v>83</v>
      </c>
      <c r="D16" s="148"/>
      <c r="E16" s="151" t="s">
        <v>6</v>
      </c>
      <c r="F16" s="152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89</v>
      </c>
      <c r="C17" s="145">
        <v>0</v>
      </c>
      <c r="D17" s="97">
        <v>23400</v>
      </c>
      <c r="E17" s="145">
        <f aca="true" t="shared" si="1" ref="E17:F19">C17/$D$87</f>
        <v>0</v>
      </c>
      <c r="F17" s="76" t="s">
        <v>81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92</v>
      </c>
      <c r="C18" s="135">
        <v>150</v>
      </c>
      <c r="D18" s="97">
        <v>21940</v>
      </c>
      <c r="E18" s="135">
        <f t="shared" si="1"/>
        <v>1.3491635186184565</v>
      </c>
      <c r="F18" s="76">
        <f t="shared" si="1"/>
        <v>197.3376506565929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98</v>
      </c>
      <c r="C19" s="135">
        <v>80</v>
      </c>
      <c r="D19" s="97">
        <v>22360</v>
      </c>
      <c r="E19" s="135">
        <f t="shared" si="1"/>
        <v>0.7195538765965102</v>
      </c>
      <c r="F19" s="76">
        <f t="shared" si="1"/>
        <v>201.11530850872458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9">
        <v>0.106</v>
      </c>
      <c r="D22" s="14">
        <v>4.53</v>
      </c>
      <c r="E22" s="139">
        <f aca="true" t="shared" si="2" ref="E22:F24">C22*36.7437</f>
        <v>3.8948321999999997</v>
      </c>
      <c r="F22" s="13">
        <f t="shared" si="2"/>
        <v>166.448961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94</v>
      </c>
      <c r="C23" s="139">
        <v>0.116</v>
      </c>
      <c r="D23" s="14">
        <v>4.694</v>
      </c>
      <c r="E23" s="139">
        <f t="shared" si="2"/>
        <v>4.2622691999999995</v>
      </c>
      <c r="F23" s="13">
        <f t="shared" si="2"/>
        <v>172.4749278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104</v>
      </c>
      <c r="C24" s="139">
        <v>0.114</v>
      </c>
      <c r="D24" s="101">
        <v>4.924</v>
      </c>
      <c r="E24" s="139">
        <f t="shared" si="2"/>
        <v>4.1887818</v>
      </c>
      <c r="F24" s="13">
        <f t="shared" si="2"/>
        <v>180.9259788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90</v>
      </c>
      <c r="C27" s="138">
        <v>0.75</v>
      </c>
      <c r="D27" s="76">
        <v>170.5</v>
      </c>
      <c r="E27" s="138">
        <f>C27/$D$86</f>
        <v>0.8358408559010364</v>
      </c>
      <c r="F27" s="76">
        <f>D27/D86</f>
        <v>190.01448790816895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95</v>
      </c>
      <c r="C28" s="138">
        <v>1.25</v>
      </c>
      <c r="D28" s="13">
        <v>174.75</v>
      </c>
      <c r="E28" s="138">
        <f>C28/$D$86</f>
        <v>1.393068093168394</v>
      </c>
      <c r="F28" s="76">
        <f>D28/D86</f>
        <v>194.7509194249415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102</v>
      </c>
      <c r="C29" s="138">
        <v>1.5</v>
      </c>
      <c r="D29" s="13">
        <v>178.25</v>
      </c>
      <c r="E29" s="138">
        <f>C29/$D$86</f>
        <v>1.6716817118020728</v>
      </c>
      <c r="F29" s="76">
        <f>D29/D86</f>
        <v>198.651510085813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8">
        <v>3</v>
      </c>
      <c r="D32" s="13">
        <v>361</v>
      </c>
      <c r="E32" s="138">
        <f>C32/$D$86</f>
        <v>3.3433634236041456</v>
      </c>
      <c r="F32" s="76">
        <f>D32/D86</f>
        <v>402.3180653070322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91</v>
      </c>
      <c r="C33" s="138">
        <v>3.25</v>
      </c>
      <c r="D33" s="13">
        <v>364.75</v>
      </c>
      <c r="E33" s="138">
        <f>C33/$D$86</f>
        <v>3.6219770422378246</v>
      </c>
      <c r="F33" s="76">
        <f>D33/$D$86</f>
        <v>406.4972695865374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101</v>
      </c>
      <c r="C34" s="138">
        <v>2.5</v>
      </c>
      <c r="D34" s="71">
        <v>367.5</v>
      </c>
      <c r="E34" s="138">
        <f>C34/$D$86</f>
        <v>2.786136186336788</v>
      </c>
      <c r="F34" s="76">
        <f>D34/$D$86</f>
        <v>409.5620193915079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9">
        <v>0.056</v>
      </c>
      <c r="D37" s="80">
        <v>2.612</v>
      </c>
      <c r="E37" s="139">
        <f aca="true" t="shared" si="3" ref="E37:F39">C37*58.0164</f>
        <v>3.2489184</v>
      </c>
      <c r="F37" s="76">
        <f t="shared" si="3"/>
        <v>151.5388368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94</v>
      </c>
      <c r="C38" s="139">
        <v>0.074</v>
      </c>
      <c r="D38" s="80">
        <v>2.532</v>
      </c>
      <c r="E38" s="139">
        <f t="shared" si="3"/>
        <v>4.2932136</v>
      </c>
      <c r="F38" s="76">
        <f t="shared" si="3"/>
        <v>146.89752479999999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104</v>
      </c>
      <c r="C39" s="139">
        <v>0.026</v>
      </c>
      <c r="D39" s="80">
        <v>2.456</v>
      </c>
      <c r="E39" s="139">
        <f t="shared" si="3"/>
        <v>1.5084263999999998</v>
      </c>
      <c r="F39" s="76">
        <f t="shared" si="3"/>
        <v>142.48827839999998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9">
        <v>0.03</v>
      </c>
      <c r="D42" s="80">
        <v>9.33</v>
      </c>
      <c r="E42" s="139">
        <f aca="true" t="shared" si="4" ref="E42:F44">C42*36.7437</f>
        <v>1.1023109999999998</v>
      </c>
      <c r="F42" s="76">
        <f t="shared" si="4"/>
        <v>342.818721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96</v>
      </c>
      <c r="C43" s="139">
        <v>0.034</v>
      </c>
      <c r="D43" s="80">
        <v>9.402</v>
      </c>
      <c r="E43" s="139">
        <f t="shared" si="4"/>
        <v>1.2492858</v>
      </c>
      <c r="F43" s="76">
        <f t="shared" si="4"/>
        <v>345.4642673999999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39">
        <v>0.036</v>
      </c>
      <c r="D44" s="80">
        <v>9.41</v>
      </c>
      <c r="E44" s="139">
        <f t="shared" si="4"/>
        <v>1.3227731999999999</v>
      </c>
      <c r="F44" s="76">
        <f t="shared" si="4"/>
        <v>345.758217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44">
        <v>0</v>
      </c>
      <c r="D48" s="98">
        <v>48000</v>
      </c>
      <c r="E48" s="143">
        <f t="shared" si="5"/>
        <v>0</v>
      </c>
      <c r="F48" s="76">
        <f t="shared" si="5"/>
        <v>431.7323259579061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99</v>
      </c>
      <c r="C49" s="144">
        <v>0</v>
      </c>
      <c r="D49" s="98">
        <v>46000</v>
      </c>
      <c r="E49" s="143">
        <f t="shared" si="5"/>
        <v>0</v>
      </c>
      <c r="F49" s="76">
        <f t="shared" si="5"/>
        <v>413.74347904299333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88</v>
      </c>
      <c r="C52" s="134">
        <v>1.2</v>
      </c>
      <c r="D52" s="81">
        <v>302.8</v>
      </c>
      <c r="E52" s="134">
        <f aca="true" t="shared" si="6" ref="E52:F54">C52*1.1023</f>
        <v>1.32276</v>
      </c>
      <c r="F52" s="81">
        <f t="shared" si="6"/>
        <v>333.77644000000004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96</v>
      </c>
      <c r="C53" s="134">
        <v>1.2</v>
      </c>
      <c r="D53" s="81">
        <v>302.9</v>
      </c>
      <c r="E53" s="134">
        <f t="shared" si="6"/>
        <v>1.32276</v>
      </c>
      <c r="F53" s="81">
        <f t="shared" si="6"/>
        <v>333.88667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94</v>
      </c>
      <c r="C54" s="134">
        <v>1.1</v>
      </c>
      <c r="D54" s="119">
        <v>304.6</v>
      </c>
      <c r="E54" s="134">
        <f t="shared" si="6"/>
        <v>1.21253</v>
      </c>
      <c r="F54" s="81">
        <f t="shared" si="6"/>
        <v>335.76058000000006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8">
        <v>0.65</v>
      </c>
      <c r="D57" s="76">
        <v>32.84</v>
      </c>
      <c r="E57" s="138">
        <f aca="true" t="shared" si="7" ref="E57:F59">C57/454*1000</f>
        <v>1.4317180616740088</v>
      </c>
      <c r="F57" s="76">
        <f t="shared" si="7"/>
        <v>72.33480176211454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96</v>
      </c>
      <c r="C58" s="138">
        <v>0.66</v>
      </c>
      <c r="D58" s="76">
        <v>32.88</v>
      </c>
      <c r="E58" s="138">
        <f t="shared" si="7"/>
        <v>1.4537444933920705</v>
      </c>
      <c r="F58" s="76">
        <f t="shared" si="7"/>
        <v>72.4229074889868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94</v>
      </c>
      <c r="C59" s="138">
        <v>0.65</v>
      </c>
      <c r="D59" s="76">
        <v>33</v>
      </c>
      <c r="E59" s="138">
        <f t="shared" si="7"/>
        <v>1.4317180616740088</v>
      </c>
      <c r="F59" s="76">
        <f t="shared" si="7"/>
        <v>72.68722466960352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9">
        <v>0.445</v>
      </c>
      <c r="D62" s="80">
        <v>11.48</v>
      </c>
      <c r="E62" s="139">
        <f aca="true" t="shared" si="8" ref="E62:F64">C62*22.026</f>
        <v>9.80157</v>
      </c>
      <c r="F62" s="76">
        <f t="shared" si="8"/>
        <v>252.85848000000001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94</v>
      </c>
      <c r="C63" s="139">
        <v>0.45</v>
      </c>
      <c r="D63" s="80">
        <v>11.76</v>
      </c>
      <c r="E63" s="139">
        <f t="shared" si="8"/>
        <v>9.9117</v>
      </c>
      <c r="F63" s="76">
        <f t="shared" si="8"/>
        <v>259.02576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103</v>
      </c>
      <c r="C64" s="139">
        <v>0.45</v>
      </c>
      <c r="D64" s="80">
        <v>12</v>
      </c>
      <c r="E64" s="139">
        <f t="shared" si="8"/>
        <v>9.9117</v>
      </c>
      <c r="F64" s="76">
        <f t="shared" si="8"/>
        <v>264.312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9">
        <v>0.024</v>
      </c>
      <c r="D67" s="80">
        <v>1.572</v>
      </c>
      <c r="E67" s="139">
        <f aca="true" t="shared" si="9" ref="E67:F69">C67/3.785</f>
        <v>0.006340819022457068</v>
      </c>
      <c r="F67" s="76">
        <f t="shared" si="9"/>
        <v>0.4153236459709379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96</v>
      </c>
      <c r="C68" s="139">
        <v>0.024</v>
      </c>
      <c r="D68" s="80">
        <v>1.57</v>
      </c>
      <c r="E68" s="139">
        <f t="shared" si="9"/>
        <v>0.006340819022457068</v>
      </c>
      <c r="F68" s="76">
        <f t="shared" si="9"/>
        <v>0.4147952443857332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94</v>
      </c>
      <c r="C69" s="139">
        <v>0.013</v>
      </c>
      <c r="D69" s="80">
        <v>1.55</v>
      </c>
      <c r="E69" s="139">
        <f t="shared" si="9"/>
        <v>0.0034346103038309112</v>
      </c>
      <c r="F69" s="76">
        <f t="shared" si="9"/>
        <v>0.4095112285336856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97</v>
      </c>
      <c r="C72" s="146">
        <v>0.0025</v>
      </c>
      <c r="D72" s="84">
        <v>0.91725</v>
      </c>
      <c r="E72" s="146">
        <f>C72/454*100</f>
        <v>0.0005506607929515419</v>
      </c>
      <c r="F72" s="82">
        <f>D72/454*1000</f>
        <v>2.020374449339207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69">
        <v>0</v>
      </c>
      <c r="D73" s="84">
        <v>0.94</v>
      </c>
      <c r="E73" s="169">
        <f>C73/454*100</f>
        <v>0</v>
      </c>
      <c r="F73" s="82">
        <f>D73/454*1000</f>
        <v>2.0704845814977975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96</v>
      </c>
      <c r="C74" s="147">
        <v>0.003</v>
      </c>
      <c r="D74" s="84">
        <v>0.96175</v>
      </c>
      <c r="E74" s="147">
        <f>C74/454*100</f>
        <v>0.0006607929515418502</v>
      </c>
      <c r="F74" s="82">
        <f>D74/454*1000</f>
        <v>2.1183920704845813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37">
        <v>0.0015</v>
      </c>
      <c r="D77" s="102">
        <v>0.1347</v>
      </c>
      <c r="E77" s="137">
        <f aca="true" t="shared" si="10" ref="E77:F79">C77/454*1000000</f>
        <v>3.303964757709251</v>
      </c>
      <c r="F77" s="76">
        <f t="shared" si="10"/>
        <v>296.69603524229075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93</v>
      </c>
      <c r="C78" s="137">
        <v>0.0017</v>
      </c>
      <c r="D78" s="102">
        <v>0.1379</v>
      </c>
      <c r="E78" s="137">
        <f t="shared" si="10"/>
        <v>3.7444933920704844</v>
      </c>
      <c r="F78" s="76">
        <f t="shared" si="10"/>
        <v>303.74449339207047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100</v>
      </c>
      <c r="C79" s="137">
        <v>0.0013</v>
      </c>
      <c r="D79" s="140" t="s">
        <v>81</v>
      </c>
      <c r="E79" s="137">
        <f t="shared" si="10"/>
        <v>2.8634361233480172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1.1145</v>
      </c>
      <c r="F85" s="132">
        <v>0.009</v>
      </c>
      <c r="G85" s="132">
        <v>1.2771</v>
      </c>
      <c r="H85" s="132">
        <v>1.0252</v>
      </c>
      <c r="I85" s="132">
        <v>0.7539</v>
      </c>
      <c r="J85" s="132">
        <v>0.7587</v>
      </c>
      <c r="K85" s="132">
        <v>0.1282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0.8973</v>
      </c>
      <c r="E86" s="133" t="s">
        <v>81</v>
      </c>
      <c r="F86" s="133">
        <v>0.0081</v>
      </c>
      <c r="G86" s="133">
        <v>1.1459</v>
      </c>
      <c r="H86" s="133">
        <v>0.9199</v>
      </c>
      <c r="I86" s="133">
        <v>0.6764</v>
      </c>
      <c r="J86" s="133">
        <v>0.6808</v>
      </c>
      <c r="K86" s="133">
        <v>0.115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111.18</v>
      </c>
      <c r="E87" s="132">
        <v>123.9101</v>
      </c>
      <c r="F87" s="132" t="s">
        <v>81</v>
      </c>
      <c r="G87" s="132">
        <v>141.988</v>
      </c>
      <c r="H87" s="132">
        <v>113.984</v>
      </c>
      <c r="I87" s="132">
        <v>83.8145</v>
      </c>
      <c r="J87" s="132">
        <v>84.3523</v>
      </c>
      <c r="K87" s="132">
        <v>14.2544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0.783</v>
      </c>
      <c r="E88" s="133">
        <v>0.8727</v>
      </c>
      <c r="F88" s="133">
        <v>0.007</v>
      </c>
      <c r="G88" s="133" t="s">
        <v>81</v>
      </c>
      <c r="H88" s="133">
        <v>0.8028</v>
      </c>
      <c r="I88" s="133">
        <v>0.5903</v>
      </c>
      <c r="J88" s="133">
        <v>0.5941</v>
      </c>
      <c r="K88" s="133">
        <v>0.1004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0.9754</v>
      </c>
      <c r="E89" s="132">
        <v>1.0871</v>
      </c>
      <c r="F89" s="132">
        <v>0.0088</v>
      </c>
      <c r="G89" s="132">
        <v>1.2457</v>
      </c>
      <c r="H89" s="132" t="s">
        <v>81</v>
      </c>
      <c r="I89" s="132">
        <v>0.7353</v>
      </c>
      <c r="J89" s="132">
        <v>0.74</v>
      </c>
      <c r="K89" s="132">
        <v>0.1251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1.3265</v>
      </c>
      <c r="E90" s="133">
        <v>1.4784</v>
      </c>
      <c r="F90" s="133">
        <v>0.0119</v>
      </c>
      <c r="G90" s="133">
        <v>1.6941</v>
      </c>
      <c r="H90" s="133">
        <v>1.36</v>
      </c>
      <c r="I90" s="133" t="s">
        <v>81</v>
      </c>
      <c r="J90" s="133">
        <v>1.0064</v>
      </c>
      <c r="K90" s="133">
        <v>0.1701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1.318</v>
      </c>
      <c r="E91" s="132">
        <v>1.469</v>
      </c>
      <c r="F91" s="132">
        <v>0.0119</v>
      </c>
      <c r="G91" s="132">
        <v>1.6833</v>
      </c>
      <c r="H91" s="132">
        <v>1.3513</v>
      </c>
      <c r="I91" s="132">
        <v>0.9936</v>
      </c>
      <c r="J91" s="132" t="s">
        <v>81</v>
      </c>
      <c r="K91" s="132">
        <v>0.169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7.7997</v>
      </c>
      <c r="E92" s="133">
        <v>8.6928</v>
      </c>
      <c r="F92" s="133">
        <v>0.0702</v>
      </c>
      <c r="G92" s="133">
        <v>9.961</v>
      </c>
      <c r="H92" s="133">
        <v>7.9964</v>
      </c>
      <c r="I92" s="133">
        <v>5.8799</v>
      </c>
      <c r="J92" s="133">
        <v>5.9176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2017-06-16T06:11:20Z</dcterms:modified>
  <cp:category/>
  <cp:version/>
  <cp:contentType/>
  <cp:contentStatus/>
</cp:coreProperties>
</file>