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<sst xmlns="http://schemas.openxmlformats.org/spreadsheetml/2006/main" count="145" uniqueCount="103">
  <si>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</si>
  <si>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</si>
  <si>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</si>
  <si>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</si>
  <si>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</si>
  <si>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</si>
  <si>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</si>
  <si>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</si>
  <si>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</si>
  <si>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</si>
  <si>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</si>
  <si>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</si>
  <si>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</si>
  <si>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</si>
  <si>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</si>
  <si>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</si>
  <si>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</si>
  <si>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</si>
  <si>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</si>
  <si>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</si>
  <si>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</si>
  <si>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</si>
  <si>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</si>
  <si>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</si>
  <si>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</si>
  <si>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</si>
  <si>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</si>
  <si>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</si>
  <si>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</si>
  <si>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</si>
  <si>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</si>
  <si>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</si>
  <si>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</si>
  <si>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</si>
  <si>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</si>
  <si>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</si>
  <si>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</si>
  <si>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</si>
  <si>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</si>
  <si>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</si>
  <si>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</si>
  <si>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</si>
  <si>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</si>
  <si>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</si>
  <si>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</si>
  <si>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</si>
  <si>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</si>
  <si>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</si>
  <si>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</si>
  <si>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</si>
  <si>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</si>
  <si>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</si>
  <si>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</si>
  <si>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</si>
  <si>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</si>
  <si>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</si>
  <si>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</si>
  <si>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</si>
  <si>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</si>
  <si>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</si>
  <si>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</si>
  <si>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</si>
  <si>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</si>
  <si>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</si>
  <si>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</si>
  <si>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</si>
  <si>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</si>
  <si>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</si>
  <si>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</si>
  <si>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</si>
  <si>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</si>
  <si>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</si>
  <si>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</si>
  <si>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</si>
  <si>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</si>
  <si>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</si>
  <si>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</si>
  <si>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</si>
  <si>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</si>
  <si>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</si>
  <si>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</si>
  <si>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</si>
  <si>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</si>
  <si>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</si>
  <si>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</si>
  <si>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</si>
  <si>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Лондон - Грудень'14</t>
  </si>
  <si>
    <t>Euronext - Лютий'15 (€/МT)</t>
  </si>
  <si>
    <t>CBOT - Травень'15</t>
  </si>
  <si>
    <t>Лондон - Березень'15</t>
  </si>
  <si>
    <t>NYBOT -Травень'15</t>
  </si>
  <si>
    <t>Euronext - Серпень'15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</si>
  <si>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</si>
  <si>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</si>
  <si>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</si>
  <si>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</si>
  <si>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</si>
  <si>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Euronext - Травень'15 (€/МT)</t>
  </si>
  <si>
    <t>CBOT - Квітень'15</t>
  </si>
  <si>
    <t>CME - Січень '14</t>
  </si>
  <si>
    <t>CME - Березень'15</t>
  </si>
  <si>
    <t>15 Січня 2015 р.</t>
  </si>
  <si>
    <t>CBOT - Липень '15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</si>
</sst>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sz val="14"/>
      <name val="Arial Cyr"/>
      <family val="0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173" fontId="7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1">
      <selection activeCell="O65" sqref="O6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29" t="s">
        <v>101</v>
      </c>
      <c r="D4" s="130"/>
      <c r="E4" s="130"/>
      <c r="F4" s="131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2" t="s">
        <v>5</v>
      </c>
      <c r="D6" s="133"/>
      <c r="E6" s="134" t="s">
        <v>6</v>
      </c>
      <c r="F6" s="134"/>
      <c r="G6" s="29"/>
      <c r="I6"/>
    </row>
    <row r="7" spans="2:8" s="6" customFormat="1" ht="15">
      <c r="B7" s="89" t="s">
        <v>84</v>
      </c>
      <c r="C7" s="92">
        <v>0.01</v>
      </c>
      <c r="D7" s="7">
        <v>3.8</v>
      </c>
      <c r="E7" s="92">
        <f aca="true" t="shared" si="0" ref="E7:F9">C7*39.3683</f>
        <v>0.393683</v>
      </c>
      <c r="F7" s="13">
        <f t="shared" si="0"/>
        <v>149.59954</v>
      </c>
      <c r="G7" s="31"/>
      <c r="H7" s="31"/>
    </row>
    <row r="8" spans="2:8" s="6" customFormat="1" ht="15">
      <c r="B8" s="89" t="s">
        <v>88</v>
      </c>
      <c r="C8" s="92">
        <v>0.012</v>
      </c>
      <c r="D8" s="118">
        <v>3.872</v>
      </c>
      <c r="E8" s="92">
        <f t="shared" si="0"/>
        <v>0.4724196</v>
      </c>
      <c r="F8" s="13">
        <f t="shared" si="0"/>
        <v>152.4340576</v>
      </c>
      <c r="G8" s="29"/>
      <c r="H8" s="29"/>
    </row>
    <row r="9" spans="2:17" s="6" customFormat="1" ht="15">
      <c r="B9" s="89" t="s">
        <v>96</v>
      </c>
      <c r="C9" s="92">
        <v>0.014</v>
      </c>
      <c r="D9" s="7">
        <v>3.934</v>
      </c>
      <c r="E9" s="92">
        <f t="shared" si="0"/>
        <v>0.5511562</v>
      </c>
      <c r="F9" s="13">
        <f t="shared" si="0"/>
        <v>154.8748922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34" t="s">
        <v>7</v>
      </c>
      <c r="D11" s="134"/>
      <c r="E11" s="132" t="s">
        <v>6</v>
      </c>
      <c r="F11" s="133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82</v>
      </c>
      <c r="C12" s="128">
        <v>0.8</v>
      </c>
      <c r="D12" s="88">
        <v>158.25</v>
      </c>
      <c r="E12" s="128">
        <f>C12/D77</f>
        <v>0.927751362634814</v>
      </c>
      <c r="F12" s="117">
        <f>D12/D77</f>
        <v>183.52081642119913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92</v>
      </c>
      <c r="C13" s="128">
        <v>0.93</v>
      </c>
      <c r="D13" s="88">
        <v>162.75</v>
      </c>
      <c r="E13" s="128">
        <f>C13/D77</f>
        <v>1.0785109590629713</v>
      </c>
      <c r="F13" s="117">
        <f>D13/D77</f>
        <v>188.73941783601995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125" t="s">
        <v>91</v>
      </c>
      <c r="C14" s="128">
        <v>0.45</v>
      </c>
      <c r="D14" s="88">
        <v>166</v>
      </c>
      <c r="E14" s="128">
        <f>C14/D77</f>
        <v>0.5218601414820828</v>
      </c>
      <c r="F14" s="117">
        <f>D14/D77</f>
        <v>192.5084077467239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32" t="s">
        <v>5</v>
      </c>
      <c r="D16" s="133"/>
      <c r="E16" s="134" t="s">
        <v>6</v>
      </c>
      <c r="F16" s="134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84</v>
      </c>
      <c r="C17" s="92">
        <v>0.05</v>
      </c>
      <c r="D17" s="7">
        <v>5.326</v>
      </c>
      <c r="E17" s="92">
        <f aca="true" t="shared" si="1" ref="E17:F19">C17*36.7437</f>
        <v>1.8371849999999998</v>
      </c>
      <c r="F17" s="13">
        <f t="shared" si="1"/>
        <v>195.69694619999996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88</v>
      </c>
      <c r="C18" s="92">
        <v>0.05</v>
      </c>
      <c r="D18" s="7">
        <v>5.356</v>
      </c>
      <c r="E18" s="92">
        <f t="shared" si="1"/>
        <v>1.8371849999999998</v>
      </c>
      <c r="F18" s="13">
        <f t="shared" si="1"/>
        <v>196.79925719999997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96</v>
      </c>
      <c r="C19" s="92">
        <v>0.052</v>
      </c>
      <c r="D19" s="7">
        <v>5.4</v>
      </c>
      <c r="E19" s="92">
        <f t="shared" si="1"/>
        <v>1.9106723999999997</v>
      </c>
      <c r="F19" s="13">
        <f t="shared" si="1"/>
        <v>198.41598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34" t="s">
        <v>9</v>
      </c>
      <c r="D21" s="134"/>
      <c r="E21" s="132" t="s">
        <v>10</v>
      </c>
      <c r="F21" s="133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82</v>
      </c>
      <c r="C22" s="128">
        <v>1.3</v>
      </c>
      <c r="D22" s="117">
        <v>194.25</v>
      </c>
      <c r="E22" s="128">
        <f>C22/D77</f>
        <v>1.5075959642815726</v>
      </c>
      <c r="F22" s="117">
        <f>D22/D77</f>
        <v>225.26962773976575</v>
      </c>
      <c r="G22" s="40"/>
      <c r="H22" s="41"/>
      <c r="I22" s="82"/>
      <c r="J22" s="82"/>
      <c r="K22" s="82"/>
      <c r="L22" s="82"/>
      <c r="M22" s="82"/>
      <c r="N22" s="81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92</v>
      </c>
      <c r="C23" s="128">
        <v>1.17</v>
      </c>
      <c r="D23" s="88">
        <v>194.75</v>
      </c>
      <c r="E23" s="128">
        <f>C23/D77</f>
        <v>1.3568363678534152</v>
      </c>
      <c r="F23" s="117">
        <f>D23/D77</f>
        <v>225.8494723414125</v>
      </c>
      <c r="G23" s="40"/>
      <c r="H23" s="41"/>
      <c r="I23" s="82"/>
      <c r="J23" s="82"/>
      <c r="K23" s="82"/>
      <c r="L23" s="82"/>
      <c r="M23" s="82"/>
      <c r="N23" s="82"/>
      <c r="O23" s="81"/>
      <c r="P23" s="82"/>
      <c r="Q23" s="82"/>
      <c r="R23" s="82"/>
      <c r="S23" s="58"/>
      <c r="T23" s="58"/>
      <c r="U23" s="58"/>
    </row>
    <row r="24" spans="2:21" s="6" customFormat="1" ht="18" customHeight="1">
      <c r="B24" s="125" t="s">
        <v>91</v>
      </c>
      <c r="C24" s="128">
        <v>0.79</v>
      </c>
      <c r="D24" s="88">
        <v>190.75</v>
      </c>
      <c r="E24" s="128">
        <f>C24/D77</f>
        <v>0.9161544706018788</v>
      </c>
      <c r="F24" s="117">
        <f>D24/D77</f>
        <v>221.21071552823844</v>
      </c>
      <c r="G24" s="40"/>
      <c r="H24" s="41"/>
      <c r="I24" s="82"/>
      <c r="J24" s="82"/>
      <c r="K24" s="82"/>
      <c r="L24" s="82"/>
      <c r="M24" s="82"/>
      <c r="N24" s="82"/>
      <c r="O24" s="82"/>
      <c r="P24" s="81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2"/>
      <c r="N25" s="82"/>
      <c r="O25" s="82"/>
      <c r="P25" s="82"/>
      <c r="Q25" s="81"/>
      <c r="R25" s="82"/>
      <c r="S25" s="59"/>
      <c r="T25" s="59"/>
      <c r="U25" s="59"/>
    </row>
    <row r="26" spans="2:21" ht="15.75">
      <c r="B26" s="32" t="s">
        <v>11</v>
      </c>
      <c r="C26" s="134" t="s">
        <v>12</v>
      </c>
      <c r="D26" s="134"/>
      <c r="E26" s="134" t="s">
        <v>10</v>
      </c>
      <c r="F26" s="134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87</v>
      </c>
      <c r="C27" s="80">
        <v>0.42</v>
      </c>
      <c r="D27" s="88">
        <v>354</v>
      </c>
      <c r="E27" s="80">
        <f>C27/D77</f>
        <v>0.4870694653832773</v>
      </c>
      <c r="F27" s="117">
        <f>D27/D77</f>
        <v>410.5299779659052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125" t="s">
        <v>97</v>
      </c>
      <c r="C28" s="128">
        <v>0.14</v>
      </c>
      <c r="D28" s="88">
        <v>354.5</v>
      </c>
      <c r="E28" s="128">
        <f>C28/$D$77</f>
        <v>0.16235648846109246</v>
      </c>
      <c r="F28" s="117">
        <f>D28/$D$77</f>
        <v>411.10982256755193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91</v>
      </c>
      <c r="C29" s="128">
        <v>0.5</v>
      </c>
      <c r="D29" s="113">
        <v>352.75</v>
      </c>
      <c r="E29" s="128">
        <f>C29/$D$77</f>
        <v>0.5798446016467587</v>
      </c>
      <c r="F29" s="117">
        <f>D29/$D$77</f>
        <v>409.0803664617883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35" t="s">
        <v>5</v>
      </c>
      <c r="D31" s="136"/>
      <c r="E31" s="135" t="s">
        <v>6</v>
      </c>
      <c r="F31" s="136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84</v>
      </c>
      <c r="C32" s="92">
        <v>0.01</v>
      </c>
      <c r="D32" s="7">
        <v>2.816</v>
      </c>
      <c r="E32" s="92">
        <f aca="true" t="shared" si="2" ref="E32:F34">C32*58.0164</f>
        <v>0.580164</v>
      </c>
      <c r="F32" s="13">
        <f t="shared" si="2"/>
        <v>163.3741824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88</v>
      </c>
      <c r="C33" s="147">
        <v>0</v>
      </c>
      <c r="D33" s="7">
        <v>2.85</v>
      </c>
      <c r="E33" s="147">
        <f t="shared" si="2"/>
        <v>0</v>
      </c>
      <c r="F33" s="13">
        <f t="shared" si="2"/>
        <v>165.34674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96</v>
      </c>
      <c r="C34" s="147">
        <v>0</v>
      </c>
      <c r="D34" s="7">
        <v>2.896</v>
      </c>
      <c r="E34" s="147">
        <f t="shared" si="2"/>
        <v>0</v>
      </c>
      <c r="F34" s="13">
        <f t="shared" si="2"/>
        <v>168.0154944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5" t="s">
        <v>5</v>
      </c>
      <c r="D36" s="136"/>
      <c r="E36" s="135" t="s">
        <v>6</v>
      </c>
      <c r="F36" s="136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85</v>
      </c>
      <c r="C37" s="92">
        <v>0.182</v>
      </c>
      <c r="D37" s="14">
        <v>9.91</v>
      </c>
      <c r="E37" s="92">
        <f aca="true" t="shared" si="3" ref="E37:F39">C37*36.7437</f>
        <v>6.687353399999999</v>
      </c>
      <c r="F37" s="13">
        <f t="shared" si="3"/>
        <v>364.130067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93</v>
      </c>
      <c r="C38" s="92">
        <v>0.172</v>
      </c>
      <c r="D38" s="72">
        <v>9.972</v>
      </c>
      <c r="E38" s="92">
        <f t="shared" si="3"/>
        <v>6.3199163999999985</v>
      </c>
      <c r="F38" s="13">
        <f t="shared" si="3"/>
        <v>366.40817639999995</v>
      </c>
      <c r="G38" s="31"/>
      <c r="H38" s="29"/>
      <c r="K38" s="28"/>
      <c r="L38" s="28"/>
      <c r="M38" s="28"/>
    </row>
    <row r="39" spans="2:13" s="6" customFormat="1" ht="15">
      <c r="B39" s="30" t="s">
        <v>102</v>
      </c>
      <c r="C39" s="92">
        <v>0.166</v>
      </c>
      <c r="D39" s="14">
        <v>10.032</v>
      </c>
      <c r="E39" s="92">
        <f t="shared" si="3"/>
        <v>6.099454199999999</v>
      </c>
      <c r="F39" s="13">
        <f t="shared" si="3"/>
        <v>368.6127984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5" t="s">
        <v>16</v>
      </c>
      <c r="D41" s="136"/>
      <c r="E41" s="135" t="s">
        <v>6</v>
      </c>
      <c r="F41" s="136"/>
      <c r="G41" s="35"/>
      <c r="H41" s="35"/>
      <c r="I41" s="27"/>
      <c r="J41" s="6"/>
    </row>
    <row r="42" spans="2:13" s="27" customFormat="1" ht="15.75" thickBot="1">
      <c r="B42" s="89" t="s">
        <v>85</v>
      </c>
      <c r="C42" s="119">
        <v>8.8</v>
      </c>
      <c r="D42" s="122">
        <v>326.7</v>
      </c>
      <c r="E42" s="80">
        <f aca="true" t="shared" si="4" ref="E42:F44">C42*1.1023</f>
        <v>9.70024</v>
      </c>
      <c r="F42" s="123">
        <f t="shared" si="4"/>
        <v>360.12141</v>
      </c>
      <c r="G42" s="31"/>
      <c r="H42" s="29"/>
      <c r="K42" s="6"/>
      <c r="L42" s="6"/>
      <c r="M42" s="6"/>
    </row>
    <row r="43" spans="2:19" s="27" customFormat="1" ht="15.75" thickBot="1">
      <c r="B43" s="89" t="s">
        <v>93</v>
      </c>
      <c r="C43" s="119">
        <v>8</v>
      </c>
      <c r="D43" s="123">
        <v>322.2</v>
      </c>
      <c r="E43" s="80">
        <f t="shared" si="4"/>
        <v>8.8184</v>
      </c>
      <c r="F43" s="123">
        <f t="shared" si="4"/>
        <v>355.16106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30" t="s">
        <v>102</v>
      </c>
      <c r="C44" s="119">
        <v>7.4</v>
      </c>
      <c r="D44" s="123">
        <v>322.4</v>
      </c>
      <c r="E44" s="80">
        <f t="shared" si="4"/>
        <v>8.157020000000001</v>
      </c>
      <c r="F44" s="123">
        <f t="shared" si="4"/>
        <v>355.38151999999997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5" t="s">
        <v>18</v>
      </c>
      <c r="D46" s="136"/>
      <c r="E46" s="135" t="s">
        <v>19</v>
      </c>
      <c r="F46" s="136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85</v>
      </c>
      <c r="C47" s="128">
        <v>0.17</v>
      </c>
      <c r="D47" s="13">
        <v>32.99</v>
      </c>
      <c r="E47" s="128">
        <f aca="true" t="shared" si="5" ref="E47:F49">C47/454*1000</f>
        <v>0.3744493392070485</v>
      </c>
      <c r="F47" s="13">
        <f t="shared" si="5"/>
        <v>72.66519823788546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93</v>
      </c>
      <c r="C48" s="128">
        <v>0.18</v>
      </c>
      <c r="D48" s="88">
        <v>33.13</v>
      </c>
      <c r="E48" s="128">
        <f t="shared" si="5"/>
        <v>0.3964757709251101</v>
      </c>
      <c r="F48" s="13">
        <f t="shared" si="5"/>
        <v>72.97356828193834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30" t="s">
        <v>102</v>
      </c>
      <c r="C49" s="128">
        <v>0.19</v>
      </c>
      <c r="D49" s="88">
        <v>33.3</v>
      </c>
      <c r="E49" s="128">
        <f t="shared" si="5"/>
        <v>0.4185022026431718</v>
      </c>
      <c r="F49" s="13">
        <f t="shared" si="5"/>
        <v>73.34801762114537</v>
      </c>
      <c r="G49" s="29"/>
      <c r="H49" s="29"/>
      <c r="I49" s="6"/>
      <c r="J49" s="101"/>
      <c r="K49" s="82"/>
      <c r="L49" s="82"/>
      <c r="M49" s="82"/>
      <c r="N49" s="82"/>
      <c r="O49" s="82"/>
      <c r="P49" s="82"/>
      <c r="Q49" s="82"/>
      <c r="R49" s="102"/>
      <c r="S49" s="77"/>
      <c r="T49" s="77"/>
      <c r="U49" s="77"/>
    </row>
    <row r="50" spans="2:21" ht="16.5" thickBot="1">
      <c r="B50" s="30"/>
      <c r="C50" s="111"/>
      <c r="D50" s="113"/>
      <c r="E50" s="111"/>
      <c r="F50" s="110"/>
      <c r="G50" s="29"/>
      <c r="H50" s="29"/>
      <c r="I50" s="6"/>
      <c r="J50" s="42"/>
      <c r="K50" s="82"/>
      <c r="L50" s="82"/>
      <c r="M50" s="82"/>
      <c r="N50" s="82"/>
      <c r="O50" s="82"/>
      <c r="P50" s="82"/>
      <c r="Q50" s="82"/>
      <c r="R50" s="82"/>
      <c r="S50" s="77"/>
      <c r="T50" s="77"/>
      <c r="U50" s="77"/>
    </row>
    <row r="51" spans="2:21" ht="16.5" thickBot="1">
      <c r="B51" s="32" t="s">
        <v>20</v>
      </c>
      <c r="C51" s="135" t="s">
        <v>21</v>
      </c>
      <c r="D51" s="136"/>
      <c r="E51" s="135" t="s">
        <v>6</v>
      </c>
      <c r="F51" s="136"/>
      <c r="G51" s="29"/>
      <c r="H51" s="29"/>
      <c r="I51" s="6"/>
      <c r="J51" s="82"/>
      <c r="K51" s="42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85</v>
      </c>
      <c r="C52" s="127">
        <v>0.18</v>
      </c>
      <c r="D52" s="14">
        <v>11.33</v>
      </c>
      <c r="E52" s="127">
        <f aca="true" t="shared" si="6" ref="E52:F54">C52*22.0462</f>
        <v>3.9683159999999997</v>
      </c>
      <c r="F52" s="13">
        <f t="shared" si="6"/>
        <v>249.783446</v>
      </c>
      <c r="G52" s="31"/>
      <c r="H52" s="29"/>
      <c r="I52" s="101"/>
      <c r="J52" s="82"/>
      <c r="K52" s="82"/>
      <c r="L52" s="4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93</v>
      </c>
      <c r="C53" s="127">
        <v>0.175</v>
      </c>
      <c r="D53" s="14">
        <v>11.58</v>
      </c>
      <c r="E53" s="127">
        <f t="shared" si="6"/>
        <v>3.8580849999999995</v>
      </c>
      <c r="F53" s="13">
        <f t="shared" si="6"/>
        <v>255.294996</v>
      </c>
      <c r="G53" s="29"/>
      <c r="H53" s="29"/>
      <c r="I53" s="102"/>
      <c r="J53" s="82"/>
      <c r="K53" s="82"/>
      <c r="L53" s="82"/>
      <c r="M53" s="4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30" t="s">
        <v>102</v>
      </c>
      <c r="C54" s="127">
        <v>0.18</v>
      </c>
      <c r="D54" s="14">
        <v>11.815</v>
      </c>
      <c r="E54" s="127">
        <f t="shared" si="6"/>
        <v>3.9683159999999997</v>
      </c>
      <c r="F54" s="13">
        <f t="shared" si="6"/>
        <v>260.475853</v>
      </c>
      <c r="G54" s="29"/>
      <c r="H54" s="29"/>
      <c r="I54" s="102"/>
      <c r="J54" s="82"/>
      <c r="K54" s="82"/>
      <c r="L54" s="82"/>
      <c r="M54" s="82"/>
      <c r="N54" s="4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82"/>
      <c r="O55" s="4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5" t="s">
        <v>23</v>
      </c>
      <c r="D56" s="136"/>
      <c r="E56" s="135" t="s">
        <v>24</v>
      </c>
      <c r="F56" s="136"/>
      <c r="H56" s="29"/>
      <c r="I56" s="101"/>
      <c r="J56" s="82"/>
      <c r="K56" s="82"/>
      <c r="L56" s="82"/>
      <c r="M56" s="82"/>
      <c r="N56" s="82"/>
      <c r="O56" s="82"/>
      <c r="P56" s="4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30" t="s">
        <v>94</v>
      </c>
      <c r="C57" s="119">
        <v>0.022</v>
      </c>
      <c r="D57" s="51">
        <v>1.308</v>
      </c>
      <c r="E57" s="119">
        <f aca="true" t="shared" si="7" ref="E57:F59">C57/3.785</f>
        <v>0.005812417437252311</v>
      </c>
      <c r="F57" s="13">
        <f t="shared" si="7"/>
        <v>0.34557463672391014</v>
      </c>
      <c r="G57" s="31"/>
      <c r="H57" s="29"/>
      <c r="I57" s="101"/>
      <c r="J57" s="82"/>
      <c r="K57" s="82"/>
      <c r="L57" s="82"/>
      <c r="M57" s="82"/>
      <c r="N57" s="82"/>
      <c r="O57" s="82"/>
      <c r="P57" s="82"/>
      <c r="Q57" s="42"/>
      <c r="R57" s="81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30" t="s">
        <v>85</v>
      </c>
      <c r="C58" s="119">
        <v>0.024</v>
      </c>
      <c r="D58" s="72">
        <v>1.326</v>
      </c>
      <c r="E58" s="119">
        <f t="shared" si="7"/>
        <v>0.006340819022457068</v>
      </c>
      <c r="F58" s="13">
        <f t="shared" si="7"/>
        <v>0.350330250990753</v>
      </c>
      <c r="G58" s="29"/>
      <c r="H58" s="29"/>
      <c r="I58" s="102"/>
      <c r="J58" s="82"/>
      <c r="K58" s="82"/>
      <c r="L58" s="82"/>
      <c r="M58" s="82"/>
      <c r="N58" s="82"/>
      <c r="O58" s="82"/>
      <c r="P58" s="82"/>
      <c r="Q58" s="101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30" t="s">
        <v>98</v>
      </c>
      <c r="C59" s="119">
        <v>0.024</v>
      </c>
      <c r="D59" s="72">
        <v>1.347</v>
      </c>
      <c r="E59" s="119">
        <f t="shared" si="7"/>
        <v>0.006340819022457068</v>
      </c>
      <c r="F59" s="13">
        <f t="shared" si="7"/>
        <v>0.3558784676354029</v>
      </c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5" t="s">
        <v>26</v>
      </c>
      <c r="D61" s="136"/>
      <c r="E61" s="135" t="s">
        <v>27</v>
      </c>
      <c r="F61" s="136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126" t="s">
        <v>99</v>
      </c>
      <c r="C62" s="127">
        <v>0.25</v>
      </c>
      <c r="D62" s="87">
        <v>1.05</v>
      </c>
      <c r="E62" s="127">
        <f>C62/454*100</f>
        <v>0.05506607929515419</v>
      </c>
      <c r="F62" s="53">
        <f>D62/454*1000</f>
        <v>2.3127753303964758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126" t="s">
        <v>95</v>
      </c>
      <c r="C63" s="119">
        <v>1.475</v>
      </c>
      <c r="D63" s="87">
        <v>1.01025</v>
      </c>
      <c r="E63" s="119">
        <f>C63/454*100</f>
        <v>0.3248898678414097</v>
      </c>
      <c r="F63" s="53">
        <f>D63/454*1000</f>
        <v>2.225220264317181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126" t="s">
        <v>100</v>
      </c>
      <c r="C64" s="119">
        <v>1</v>
      </c>
      <c r="D64" s="87">
        <v>1</v>
      </c>
      <c r="E64" s="119">
        <f>C64/454*100</f>
        <v>0.22026431718061676</v>
      </c>
      <c r="F64" s="53">
        <f>D64/454*1000</f>
        <v>2.2026431718061676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46" t="s">
        <v>26</v>
      </c>
      <c r="D66" s="146"/>
      <c r="E66" s="135" t="s">
        <v>29</v>
      </c>
      <c r="F66" s="136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86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89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83</v>
      </c>
      <c r="C69" s="124">
        <v>0.0042</v>
      </c>
      <c r="D69" s="118">
        <v>0.1535</v>
      </c>
      <c r="E69" s="127">
        <f>C69/454*1000000</f>
        <v>9.251101321585903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90</v>
      </c>
      <c r="C70" s="124">
        <v>0.0037</v>
      </c>
      <c r="D70" s="118">
        <v>0.1556</v>
      </c>
      <c r="E70" s="127">
        <f>C70/454*1000000</f>
        <v>8.14977973568282</v>
      </c>
      <c r="F70" s="88">
        <f>D70/454*1000000</f>
        <v>342.7312775330396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1.1597</v>
      </c>
      <c r="F76" s="104">
        <v>0.0086</v>
      </c>
      <c r="G76" s="104">
        <v>1.5217</v>
      </c>
      <c r="H76" s="104">
        <v>1.1393</v>
      </c>
      <c r="I76" s="104">
        <v>0.8339</v>
      </c>
      <c r="J76" s="104">
        <v>0.8221</v>
      </c>
      <c r="K76" s="104">
        <v>0.129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0.8623</v>
      </c>
      <c r="E77" s="105" t="s">
        <v>81</v>
      </c>
      <c r="F77" s="105">
        <v>0.0074</v>
      </c>
      <c r="G77" s="105">
        <v>1.3121</v>
      </c>
      <c r="H77" s="105">
        <v>0.9823</v>
      </c>
      <c r="I77" s="105">
        <v>0.7192</v>
      </c>
      <c r="J77" s="105">
        <v>0.7089</v>
      </c>
      <c r="K77" s="105">
        <v>0.1112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116.59</v>
      </c>
      <c r="E78" s="104">
        <v>135.19</v>
      </c>
      <c r="F78" s="104" t="s">
        <v>81</v>
      </c>
      <c r="G78" s="104">
        <v>177.433</v>
      </c>
      <c r="H78" s="104">
        <v>132.759</v>
      </c>
      <c r="I78" s="104">
        <v>97.24</v>
      </c>
      <c r="J78" s="104">
        <v>95.832</v>
      </c>
      <c r="K78" s="104">
        <v>15.0396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0.6574</v>
      </c>
      <c r="E79" s="105">
        <v>0.762</v>
      </c>
      <c r="F79" s="105">
        <v>0.0056</v>
      </c>
      <c r="G79" s="105" t="s">
        <v>81</v>
      </c>
      <c r="H79" s="105">
        <v>0.7488</v>
      </c>
      <c r="I79" s="105">
        <v>0.548</v>
      </c>
      <c r="J79" s="105">
        <v>0.5402</v>
      </c>
      <c r="K79" s="105">
        <v>0.0848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0.8778</v>
      </c>
      <c r="E80" s="104">
        <v>1.0179</v>
      </c>
      <c r="F80" s="104">
        <v>0.0075</v>
      </c>
      <c r="G80" s="104">
        <v>1.3358</v>
      </c>
      <c r="H80" s="104" t="s">
        <v>81</v>
      </c>
      <c r="I80" s="104">
        <v>0.7321</v>
      </c>
      <c r="J80" s="104">
        <v>0.7216</v>
      </c>
      <c r="K80" s="104">
        <v>0.1132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1.199</v>
      </c>
      <c r="E81" s="105">
        <v>1.3904</v>
      </c>
      <c r="F81" s="105">
        <v>0.0103</v>
      </c>
      <c r="G81" s="105">
        <v>1.8248</v>
      </c>
      <c r="H81" s="105">
        <v>1.366</v>
      </c>
      <c r="I81" s="105" t="s">
        <v>81</v>
      </c>
      <c r="J81" s="105">
        <v>0.9856</v>
      </c>
      <c r="K81" s="105">
        <v>0.1547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1.2169</v>
      </c>
      <c r="E82" s="104">
        <v>1.4107</v>
      </c>
      <c r="F82" s="104">
        <v>0.0104</v>
      </c>
      <c r="G82" s="104">
        <v>1.8511</v>
      </c>
      <c r="H82" s="104">
        <v>1.3858</v>
      </c>
      <c r="I82" s="104">
        <v>1.0146</v>
      </c>
      <c r="J82" s="104" t="s">
        <v>81</v>
      </c>
      <c r="K82" s="104">
        <v>0.1569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7.7524</v>
      </c>
      <c r="E83" s="105">
        <v>8.9907</v>
      </c>
      <c r="F83" s="105">
        <v>0.0665</v>
      </c>
      <c r="G83" s="105">
        <v>11.7966</v>
      </c>
      <c r="H83" s="105">
        <v>8.8294</v>
      </c>
      <c r="I83" s="105">
        <v>6.4658</v>
      </c>
      <c r="J83" s="105">
        <v>6.373</v>
      </c>
      <c r="K83" s="105" t="s">
        <v>81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43" t="s">
        <v>63</v>
      </c>
      <c r="C103" s="138"/>
      <c r="D103" s="138"/>
      <c r="E103" s="138"/>
      <c r="F103" s="138"/>
    </row>
    <row r="104" spans="2:6" ht="15">
      <c r="B104" s="137" t="s">
        <v>64</v>
      </c>
      <c r="C104" s="138"/>
      <c r="D104" s="138"/>
      <c r="E104" s="138"/>
      <c r="F104" s="138"/>
    </row>
    <row r="105" spans="2:6" ht="78" customHeight="1">
      <c r="B105" s="137" t="s">
        <v>65</v>
      </c>
      <c r="C105" s="138"/>
      <c r="D105" s="138"/>
      <c r="E105" s="138"/>
      <c r="F105" s="138"/>
    </row>
    <row r="106" spans="2:6" ht="15">
      <c r="B106" s="137" t="s">
        <v>66</v>
      </c>
      <c r="C106" s="138"/>
      <c r="D106" s="138"/>
      <c r="E106" s="138"/>
      <c r="F106" s="138"/>
    </row>
    <row r="107" spans="2:6" ht="15">
      <c r="B107" s="137" t="s">
        <v>67</v>
      </c>
      <c r="C107" s="138"/>
      <c r="D107" s="138"/>
      <c r="E107" s="138"/>
      <c r="F107" s="138"/>
    </row>
    <row r="108" spans="2:6" ht="15">
      <c r="B108" s="137" t="s">
        <v>68</v>
      </c>
      <c r="C108" s="138"/>
      <c r="D108" s="138"/>
      <c r="E108" s="138"/>
      <c r="F108" s="138"/>
    </row>
    <row r="109" spans="2:6" ht="15">
      <c r="B109" s="137" t="s">
        <v>69</v>
      </c>
      <c r="C109" s="138"/>
      <c r="D109" s="138"/>
      <c r="E109" s="138"/>
      <c r="F109" s="138"/>
    </row>
    <row r="110" spans="2:6" ht="15">
      <c r="B110" s="139" t="s">
        <v>70</v>
      </c>
      <c r="C110" s="138"/>
      <c r="D110" s="138"/>
      <c r="E110" s="138"/>
      <c r="F110" s="138"/>
    </row>
    <row r="112" spans="2:6" ht="15.75">
      <c r="B112" s="57" t="s">
        <v>71</v>
      </c>
      <c r="C112" s="140"/>
      <c r="D112" s="141"/>
      <c r="E112" s="141"/>
      <c r="F112" s="142"/>
    </row>
    <row r="113" spans="2:6" ht="30.75" customHeight="1">
      <c r="B113" s="57" t="s">
        <v>72</v>
      </c>
      <c r="C113" s="144" t="s">
        <v>73</v>
      </c>
      <c r="D113" s="144"/>
      <c r="E113" s="144" t="s">
        <v>74</v>
      </c>
      <c r="F113" s="144"/>
    </row>
    <row r="114" spans="2:6" ht="30.75" customHeight="1">
      <c r="B114" s="57" t="s">
        <v>75</v>
      </c>
      <c r="C114" s="144" t="s">
        <v>76</v>
      </c>
      <c r="D114" s="144"/>
      <c r="E114" s="144" t="s">
        <v>77</v>
      </c>
      <c r="F114" s="144"/>
    </row>
    <row r="115" spans="2:6" ht="15" customHeight="1">
      <c r="B115" s="145" t="s">
        <v>78</v>
      </c>
      <c r="C115" s="144" t="s">
        <v>79</v>
      </c>
      <c r="D115" s="144"/>
      <c r="E115" s="144" t="s">
        <v>80</v>
      </c>
      <c r="F115" s="144"/>
    </row>
    <row r="116" spans="2:6" ht="15">
      <c r="B116" s="145"/>
      <c r="C116" s="144"/>
      <c r="D116" s="144"/>
      <c r="E116" s="144"/>
      <c r="F116" s="144"/>
    </row>
  </sheetData>
  <sheetProtection/>
  <mergeCells count="43"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2015-01-16T11:24:15Z</dcterms:modified>
  <cp:category/>
  <cp:version/>
  <cp:contentType/>
  <cp:contentStatus/>
</cp:coreProperties>
</file>