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<sst xmlns="http://schemas.openxmlformats.org/spreadsheetml/2006/main" count="148" uniqueCount="110">
  <si>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</si>
  <si>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</si>
  <si>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</si>
  <si>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</si>
  <si>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</si>
  <si>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</si>
  <si>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</si>
  <si>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</si>
  <si>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</si>
  <si>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</si>
  <si>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</si>
  <si>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</si>
  <si>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</si>
  <si>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</si>
  <si>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</si>
  <si>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</si>
  <si>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</si>
  <si>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</si>
  <si>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</si>
  <si>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</si>
  <si>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</si>
  <si>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</si>
  <si>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</si>
  <si>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</si>
  <si>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</si>
  <si>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</si>
  <si>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</si>
  <si>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</si>
  <si>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</si>
  <si>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</si>
  <si>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</si>
  <si>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</si>
  <si>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</si>
  <si>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</si>
  <si>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</si>
  <si>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</si>
  <si>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</si>
  <si>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</si>
  <si>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</si>
  <si>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</si>
  <si>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</si>
  <si>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</si>
  <si>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</si>
  <si>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</si>
  <si>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</si>
  <si>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</si>
  <si>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</si>
  <si>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</si>
  <si>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</si>
  <si>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</si>
  <si>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</si>
  <si>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</si>
  <si>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</si>
  <si>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</si>
  <si>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</si>
  <si>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</si>
  <si>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</si>
  <si>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</si>
  <si>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</si>
  <si>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</si>
  <si>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</si>
  <si>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</si>
  <si>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</si>
  <si>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</si>
  <si>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</si>
  <si>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</si>
  <si>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</si>
  <si>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</si>
  <si>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</si>
  <si>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</si>
  <si>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</si>
  <si>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</si>
  <si>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</si>
  <si>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</si>
  <si>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</si>
  <si>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</si>
  <si>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</si>
  <si>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</si>
  <si>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</si>
  <si>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</si>
  <si>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</si>
  <si>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</si>
  <si>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</si>
  <si>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</si>
  <si>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</si>
  <si>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</si>
  <si>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</si>
  <si>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</si>
  <si>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</si>
  <si>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</si>
  <si>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</si>
  <si>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</si>
  <si>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</si>
  <si>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</si>
  <si>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</si>
  <si>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</si>
  <si>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</si>
  <si>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</si>
  <si>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</si>
  <si>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</si>
  <si>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</si>
  <si>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</si>
  <si>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</si>
  <si>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</si>
  <si>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</si>
  <si>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</si>
  <si>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CME - Грудень'14</t>
  </si>
  <si>
    <t>NYBOT -Травень'15</t>
  </si>
  <si>
    <t>14 Жовтня 2014 р.</t>
  </si>
  <si>
    <t>–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</si>
</sst>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80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C55">
      <selection activeCell="J63" sqref="J63:S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31" t="s">
        <v>108</v>
      </c>
      <c r="D4" s="132"/>
      <c r="E4" s="132"/>
      <c r="F4" s="133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9"/>
      <c r="I6"/>
    </row>
    <row r="7" spans="2:8" s="6" customFormat="1" ht="15">
      <c r="B7" s="90" t="s">
        <v>98</v>
      </c>
      <c r="C7" s="126">
        <v>0.11</v>
      </c>
      <c r="D7" s="7">
        <v>3.57</v>
      </c>
      <c r="E7" s="126">
        <f aca="true" t="shared" si="0" ref="E7:F9">C7*39.3683</f>
        <v>4.330513</v>
      </c>
      <c r="F7" s="13">
        <f t="shared" si="0"/>
        <v>140.544831</v>
      </c>
      <c r="G7" s="31"/>
      <c r="H7" s="31"/>
    </row>
    <row r="8" spans="2:8" s="6" customFormat="1" ht="15">
      <c r="B8" s="90" t="s">
        <v>93</v>
      </c>
      <c r="C8" s="126">
        <v>0.114</v>
      </c>
      <c r="D8" s="124">
        <v>3.7</v>
      </c>
      <c r="E8" s="126">
        <f t="shared" si="0"/>
        <v>4.4879862</v>
      </c>
      <c r="F8" s="13">
        <f t="shared" si="0"/>
        <v>145.66271</v>
      </c>
      <c r="G8" s="29"/>
      <c r="H8" s="29"/>
    </row>
    <row r="9" spans="2:17" s="6" customFormat="1" ht="15">
      <c r="B9" s="90" t="s">
        <v>103</v>
      </c>
      <c r="C9" s="126">
        <v>0.114</v>
      </c>
      <c r="D9" s="7">
        <v>3.79</v>
      </c>
      <c r="E9" s="126">
        <f t="shared" si="0"/>
        <v>4.4879862</v>
      </c>
      <c r="F9" s="13">
        <f t="shared" si="0"/>
        <v>149.20585699999998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36" t="s">
        <v>7</v>
      </c>
      <c r="D11" s="136"/>
      <c r="E11" s="134" t="s">
        <v>6</v>
      </c>
      <c r="F11" s="135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127">
        <v>0.71</v>
      </c>
      <c r="D12" s="89">
        <v>142</v>
      </c>
      <c r="E12" s="127">
        <f>C12/D80</f>
        <v>0.8977114679479073</v>
      </c>
      <c r="F12" s="122">
        <f>D12/D80</f>
        <v>179.54229358958148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82</v>
      </c>
      <c r="C13" s="127">
        <v>1.03</v>
      </c>
      <c r="D13" s="89">
        <v>147.5</v>
      </c>
      <c r="E13" s="127">
        <f>C13/D80</f>
        <v>1.302313819699077</v>
      </c>
      <c r="F13" s="122">
        <f>D13/D80</f>
        <v>186.4963965103047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99</v>
      </c>
      <c r="C14" s="127">
        <v>0.84</v>
      </c>
      <c r="D14" s="89">
        <v>150</v>
      </c>
      <c r="E14" s="127">
        <f>C14/D80</f>
        <v>1.06208117334682</v>
      </c>
      <c r="F14" s="122">
        <f>D14/D80</f>
        <v>189.65735238336072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34" t="s">
        <v>5</v>
      </c>
      <c r="D16" s="135"/>
      <c r="E16" s="136" t="s">
        <v>6</v>
      </c>
      <c r="F16" s="136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98</v>
      </c>
      <c r="C17" s="126">
        <v>0.04</v>
      </c>
      <c r="D17" s="7">
        <v>5.092</v>
      </c>
      <c r="E17" s="126">
        <f aca="true" t="shared" si="1" ref="E17:F19">C17*36.7437</f>
        <v>1.4697479999999998</v>
      </c>
      <c r="F17" s="13">
        <f t="shared" si="1"/>
        <v>187.09892039999997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93</v>
      </c>
      <c r="C18" s="126">
        <v>0.042</v>
      </c>
      <c r="D18" s="7">
        <v>5.212</v>
      </c>
      <c r="E18" s="126">
        <f t="shared" si="1"/>
        <v>1.5432354</v>
      </c>
      <c r="F18" s="13">
        <f t="shared" si="1"/>
        <v>191.50816439999997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103</v>
      </c>
      <c r="C19" s="126">
        <v>0.054</v>
      </c>
      <c r="D19" s="7">
        <v>5.28</v>
      </c>
      <c r="E19" s="126">
        <f t="shared" si="1"/>
        <v>1.9841597999999998</v>
      </c>
      <c r="F19" s="13">
        <f t="shared" si="1"/>
        <v>194.006736</v>
      </c>
      <c r="G19" s="39"/>
      <c r="H19" s="39"/>
      <c r="I19" s="103"/>
      <c r="J19" s="83"/>
      <c r="K19" s="10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10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36" t="s">
        <v>9</v>
      </c>
      <c r="D21" s="136"/>
      <c r="E21" s="134" t="s">
        <v>10</v>
      </c>
      <c r="F21" s="135"/>
      <c r="G21" s="39"/>
      <c r="H21" s="39"/>
      <c r="I21" s="103"/>
      <c r="J21" s="83"/>
      <c r="K21" s="83"/>
      <c r="L21" s="83"/>
      <c r="M21" s="10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127">
        <v>0.63</v>
      </c>
      <c r="D22" s="122">
        <v>158.5</v>
      </c>
      <c r="E22" s="127">
        <f>C22/D80</f>
        <v>0.796560880010115</v>
      </c>
      <c r="F22" s="122">
        <f>D22/D80</f>
        <v>200.40460235175115</v>
      </c>
      <c r="G22" s="40"/>
      <c r="H22" s="41"/>
      <c r="J22" s="83"/>
      <c r="K22" s="83"/>
      <c r="L22" s="83"/>
      <c r="M22" s="83"/>
      <c r="N22" s="10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82</v>
      </c>
      <c r="C23" s="127">
        <v>0.62</v>
      </c>
      <c r="D23" s="89">
        <v>163.5</v>
      </c>
      <c r="E23" s="127">
        <f>C23/D80</f>
        <v>0.783917056517891</v>
      </c>
      <c r="F23" s="122">
        <f>D23/D80</f>
        <v>206.72651409786317</v>
      </c>
      <c r="G23" s="40"/>
      <c r="H23" s="41"/>
      <c r="J23" s="83"/>
      <c r="K23" s="83"/>
      <c r="L23" s="83"/>
      <c r="M23" s="83"/>
      <c r="N23" s="83"/>
      <c r="O23" s="10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85</v>
      </c>
      <c r="C24" s="127">
        <v>0.6</v>
      </c>
      <c r="D24" s="89">
        <v>166.5</v>
      </c>
      <c r="E24" s="127">
        <f>C24/D80</f>
        <v>0.7586294095334428</v>
      </c>
      <c r="F24" s="122">
        <f>D24/D80</f>
        <v>210.5196611455304</v>
      </c>
      <c r="G24" s="40"/>
      <c r="H24" s="41"/>
      <c r="I24" s="102"/>
      <c r="J24" s="83"/>
      <c r="K24" s="83"/>
      <c r="L24" s="83"/>
      <c r="M24" s="83"/>
      <c r="N24" s="83"/>
      <c r="O24" s="83"/>
      <c r="P24" s="102"/>
      <c r="Q24" s="83"/>
      <c r="R24" s="83"/>
      <c r="S24" s="59"/>
      <c r="T24" s="59"/>
      <c r="U24" s="59"/>
    </row>
    <row r="25" spans="2:21" s="6" customFormat="1" ht="18" customHeight="1">
      <c r="B25" s="84" t="s">
        <v>83</v>
      </c>
      <c r="C25" s="122">
        <v>0</v>
      </c>
      <c r="D25" s="89">
        <v>0</v>
      </c>
      <c r="E25" s="122">
        <f>C25/D82</f>
        <v>0</v>
      </c>
      <c r="F25" s="122">
        <f>D25/D82</f>
        <v>0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87</v>
      </c>
      <c r="C26" s="122">
        <v>0</v>
      </c>
      <c r="D26" s="89">
        <v>0</v>
      </c>
      <c r="E26" s="122">
        <f>C26/D82</f>
        <v>0</v>
      </c>
      <c r="F26" s="122">
        <f>D26/D82</f>
        <v>0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91</v>
      </c>
      <c r="C27" s="122">
        <v>0</v>
      </c>
      <c r="D27" s="123">
        <v>0</v>
      </c>
      <c r="E27" s="122">
        <f>C27/D82</f>
        <v>0</v>
      </c>
      <c r="F27" s="122">
        <f>D27/D82</f>
        <v>0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6" t="s">
        <v>12</v>
      </c>
      <c r="D29" s="136"/>
      <c r="E29" s="136" t="s">
        <v>10</v>
      </c>
      <c r="F29" s="136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127">
        <v>0.39</v>
      </c>
      <c r="D30" s="89">
        <v>323.5</v>
      </c>
      <c r="E30" s="127">
        <f>C30/D80</f>
        <v>0.49310911619673786</v>
      </c>
      <c r="F30" s="122">
        <f>D30/D80</f>
        <v>409.02768997344793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100</v>
      </c>
      <c r="C31" s="127">
        <v>0.91</v>
      </c>
      <c r="D31" s="89">
        <v>331.5</v>
      </c>
      <c r="E31" s="127">
        <f>C31/D80</f>
        <v>1.1505879377923884</v>
      </c>
      <c r="F31" s="122">
        <f>D31/D80</f>
        <v>419.1427487672272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99</v>
      </c>
      <c r="C32" s="127">
        <v>0.9</v>
      </c>
      <c r="D32" s="89">
        <v>335</v>
      </c>
      <c r="E32" s="127">
        <f>C32/D80</f>
        <v>1.1379441143001643</v>
      </c>
      <c r="F32" s="122">
        <f>D32/D80</f>
        <v>423.5680869895056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6.5">
      <c r="B33" s="84"/>
      <c r="C33" s="112"/>
      <c r="D33" s="113"/>
      <c r="E33" s="112"/>
      <c r="F33" s="114"/>
      <c r="G33" s="29"/>
      <c r="H33" s="29"/>
      <c r="I33" s="6"/>
      <c r="J33" s="129"/>
      <c r="K33" s="83"/>
      <c r="L33" s="83"/>
      <c r="M33" s="83"/>
      <c r="N33" s="83"/>
      <c r="O33" s="83"/>
      <c r="P33" s="83"/>
      <c r="Q33" s="83"/>
      <c r="R33" s="102"/>
    </row>
    <row r="34" spans="2:18" ht="16.5">
      <c r="B34" s="32" t="s">
        <v>13</v>
      </c>
      <c r="C34" s="137" t="s">
        <v>5</v>
      </c>
      <c r="D34" s="138"/>
      <c r="E34" s="137" t="s">
        <v>6</v>
      </c>
      <c r="F34" s="138"/>
      <c r="G34" s="29"/>
      <c r="H34" s="29"/>
      <c r="I34" s="6"/>
      <c r="J34" s="83"/>
      <c r="K34" s="129"/>
      <c r="L34" s="83"/>
      <c r="M34" s="83"/>
      <c r="N34" s="83"/>
      <c r="O34" s="83"/>
      <c r="P34" s="83"/>
      <c r="Q34" s="83"/>
      <c r="R34" s="83"/>
    </row>
    <row r="35" spans="2:18" s="6" customFormat="1" ht="16.5">
      <c r="B35" s="90" t="s">
        <v>98</v>
      </c>
      <c r="C35" s="126">
        <v>0.004</v>
      </c>
      <c r="D35" s="7">
        <v>3.452</v>
      </c>
      <c r="E35" s="126">
        <f aca="true" t="shared" si="2" ref="E35:F37">C35*58.0164</f>
        <v>0.23206559999999998</v>
      </c>
      <c r="F35" s="13">
        <f t="shared" si="2"/>
        <v>200.2726128</v>
      </c>
      <c r="G35" s="107"/>
      <c r="H35" s="29"/>
      <c r="J35" s="83"/>
      <c r="K35" s="83"/>
      <c r="L35" s="129"/>
      <c r="M35" s="83"/>
      <c r="N35" s="83"/>
      <c r="O35" s="83"/>
      <c r="P35" s="83"/>
      <c r="Q35" s="83"/>
      <c r="R35" s="83"/>
    </row>
    <row r="36" spans="2:18" s="6" customFormat="1" ht="16.5">
      <c r="B36" s="90" t="s">
        <v>93</v>
      </c>
      <c r="C36" s="126">
        <v>0.014</v>
      </c>
      <c r="D36" s="7">
        <v>3.296</v>
      </c>
      <c r="E36" s="126">
        <f t="shared" si="2"/>
        <v>0.8122296</v>
      </c>
      <c r="F36" s="13">
        <f t="shared" si="2"/>
        <v>191.2220544</v>
      </c>
      <c r="G36" s="29"/>
      <c r="H36" s="29"/>
      <c r="J36" s="83"/>
      <c r="K36" s="83"/>
      <c r="L36" s="83"/>
      <c r="M36" s="129"/>
      <c r="N36" s="83"/>
      <c r="O36" s="83"/>
      <c r="P36" s="83"/>
      <c r="Q36" s="83"/>
      <c r="R36" s="83"/>
    </row>
    <row r="37" spans="2:18" s="6" customFormat="1" ht="16.5">
      <c r="B37" s="90" t="s">
        <v>103</v>
      </c>
      <c r="C37" s="126">
        <v>0.024</v>
      </c>
      <c r="D37" s="7">
        <v>3.234</v>
      </c>
      <c r="E37" s="126">
        <f t="shared" si="2"/>
        <v>1.3923936</v>
      </c>
      <c r="F37" s="13">
        <f t="shared" si="2"/>
        <v>187.62503759999998</v>
      </c>
      <c r="G37" s="29"/>
      <c r="H37" s="29"/>
      <c r="J37" s="83"/>
      <c r="K37" s="83"/>
      <c r="L37" s="83"/>
      <c r="M37" s="83"/>
      <c r="N37" s="129"/>
      <c r="O37" s="83"/>
      <c r="P37" s="83"/>
      <c r="Q37" s="83"/>
      <c r="R37" s="102"/>
    </row>
    <row r="38" spans="2:17" s="6" customFormat="1" ht="16.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129"/>
      <c r="P38" s="83"/>
      <c r="Q38" s="83"/>
    </row>
    <row r="39" spans="2:17" ht="16.5">
      <c r="B39" s="32" t="s">
        <v>14</v>
      </c>
      <c r="C39" s="137" t="s">
        <v>5</v>
      </c>
      <c r="D39" s="138"/>
      <c r="E39" s="137" t="s">
        <v>6</v>
      </c>
      <c r="F39" s="138"/>
      <c r="G39" s="29"/>
      <c r="H39" s="29"/>
      <c r="I39" s="6"/>
      <c r="J39" s="83"/>
      <c r="K39" s="83"/>
      <c r="L39" s="83"/>
      <c r="M39" s="83"/>
      <c r="N39" s="83"/>
      <c r="O39" s="83"/>
      <c r="P39" s="129"/>
      <c r="Q39" s="83"/>
    </row>
    <row r="40" spans="2:17" s="6" customFormat="1" ht="15" customHeight="1">
      <c r="B40" s="90" t="s">
        <v>94</v>
      </c>
      <c r="C40" s="126">
        <v>0.194</v>
      </c>
      <c r="D40" s="14">
        <v>9.646</v>
      </c>
      <c r="E40" s="126">
        <f aca="true" t="shared" si="3" ref="E40:F42">C40*36.7437</f>
        <v>7.128277799999999</v>
      </c>
      <c r="F40" s="13">
        <f t="shared" si="3"/>
        <v>354.4297302</v>
      </c>
      <c r="G40" s="108"/>
      <c r="H40" s="29"/>
      <c r="J40" s="83"/>
      <c r="K40" s="83"/>
      <c r="L40" s="83"/>
      <c r="M40" s="83"/>
      <c r="N40" s="83"/>
      <c r="O40" s="83"/>
      <c r="P40" s="83"/>
      <c r="Q40" s="129"/>
    </row>
    <row r="41" spans="2:13" s="6" customFormat="1" ht="15" customHeight="1">
      <c r="B41" s="90" t="s">
        <v>104</v>
      </c>
      <c r="C41" s="126">
        <v>0.2</v>
      </c>
      <c r="D41" s="73">
        <v>9.732</v>
      </c>
      <c r="E41" s="126">
        <f t="shared" si="3"/>
        <v>7.348739999999999</v>
      </c>
      <c r="F41" s="13">
        <f t="shared" si="3"/>
        <v>357.58968839999994</v>
      </c>
      <c r="G41" s="31"/>
      <c r="H41" s="29"/>
      <c r="K41" s="28"/>
      <c r="L41" s="28"/>
      <c r="M41" s="28"/>
    </row>
    <row r="42" spans="2:13" s="6" customFormat="1" ht="15">
      <c r="B42" s="90" t="s">
        <v>96</v>
      </c>
      <c r="C42" s="126">
        <v>0.2</v>
      </c>
      <c r="D42" s="14">
        <v>9.816</v>
      </c>
      <c r="E42" s="126">
        <f t="shared" si="3"/>
        <v>7.348739999999999</v>
      </c>
      <c r="F42" s="13">
        <f t="shared" si="3"/>
        <v>360.6761592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7" t="s">
        <v>16</v>
      </c>
      <c r="D44" s="138"/>
      <c r="E44" s="137" t="s">
        <v>6</v>
      </c>
      <c r="F44" s="138"/>
      <c r="G44" s="35"/>
      <c r="H44" s="35"/>
      <c r="I44" s="27"/>
      <c r="J44" s="6"/>
    </row>
    <row r="45" spans="2:13" s="27" customFormat="1" ht="15.75" thickBot="1">
      <c r="B45" s="90" t="s">
        <v>89</v>
      </c>
      <c r="C45" s="127">
        <v>22.6</v>
      </c>
      <c r="D45" s="13">
        <v>366</v>
      </c>
      <c r="E45" s="127">
        <f aca="true" t="shared" si="4" ref="E45:F47">C45*1.1023</f>
        <v>24.911980000000003</v>
      </c>
      <c r="F45" s="13">
        <f t="shared" si="4"/>
        <v>403.4418</v>
      </c>
      <c r="G45" s="31"/>
      <c r="H45" s="29"/>
      <c r="K45" s="6"/>
      <c r="L45" s="6"/>
      <c r="M45" s="6"/>
    </row>
    <row r="46" spans="2:19" s="27" customFormat="1" ht="15.75" thickBot="1">
      <c r="B46" s="90" t="s">
        <v>98</v>
      </c>
      <c r="C46" s="127">
        <v>6.1</v>
      </c>
      <c r="D46" s="13">
        <v>324</v>
      </c>
      <c r="E46" s="127">
        <f t="shared" si="4"/>
        <v>6.72403</v>
      </c>
      <c r="F46" s="13">
        <f t="shared" si="4"/>
        <v>357.14520000000005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104</v>
      </c>
      <c r="C47" s="127">
        <v>6.2</v>
      </c>
      <c r="D47" s="13">
        <v>320.9</v>
      </c>
      <c r="E47" s="127">
        <f t="shared" si="4"/>
        <v>6.8342600000000004</v>
      </c>
      <c r="F47" s="13">
        <f t="shared" si="4"/>
        <v>353.72807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7" t="s">
        <v>18</v>
      </c>
      <c r="D49" s="138"/>
      <c r="E49" s="137" t="s">
        <v>19</v>
      </c>
      <c r="F49" s="138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92</v>
      </c>
      <c r="C50" s="81">
        <v>0.44</v>
      </c>
      <c r="D50" s="13">
        <v>32.44</v>
      </c>
      <c r="E50" s="81">
        <f aca="true" t="shared" si="5" ref="E50:F52">C50/454*1000</f>
        <v>0.9691629955947136</v>
      </c>
      <c r="F50" s="13">
        <f t="shared" si="5"/>
        <v>71.45374449339207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86</v>
      </c>
      <c r="C51" s="81">
        <v>0.17</v>
      </c>
      <c r="D51" s="89">
        <v>32.87</v>
      </c>
      <c r="E51" s="81">
        <f t="shared" si="5"/>
        <v>0.3744493392070485</v>
      </c>
      <c r="F51" s="13">
        <f t="shared" si="5"/>
        <v>72.40088105726872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104</v>
      </c>
      <c r="C52" s="81">
        <v>0.17</v>
      </c>
      <c r="D52" s="89">
        <v>33.15</v>
      </c>
      <c r="E52" s="81">
        <f t="shared" si="5"/>
        <v>0.3744493392070485</v>
      </c>
      <c r="F52" s="13">
        <f t="shared" si="5"/>
        <v>73.01762114537443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7" t="s">
        <v>21</v>
      </c>
      <c r="D54" s="138"/>
      <c r="E54" s="137" t="s">
        <v>6</v>
      </c>
      <c r="F54" s="138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88</v>
      </c>
      <c r="C55" s="130">
        <v>0.09</v>
      </c>
      <c r="D55" s="14">
        <v>12.72</v>
      </c>
      <c r="E55" s="130">
        <f aca="true" t="shared" si="6" ref="E55:F57">C55*22.0462</f>
        <v>1.9841579999999999</v>
      </c>
      <c r="F55" s="13">
        <f t="shared" si="6"/>
        <v>280.427664</v>
      </c>
      <c r="G55" s="31"/>
      <c r="H55" s="29"/>
      <c r="I55" s="102"/>
      <c r="J55" s="102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95</v>
      </c>
      <c r="C56" s="130">
        <v>0.105</v>
      </c>
      <c r="D56" s="14">
        <v>12.89</v>
      </c>
      <c r="E56" s="130">
        <f t="shared" si="6"/>
        <v>2.314851</v>
      </c>
      <c r="F56" s="13">
        <f t="shared" si="6"/>
        <v>284.175518</v>
      </c>
      <c r="G56" s="29"/>
      <c r="H56" s="29"/>
      <c r="I56" s="103"/>
      <c r="J56" s="10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96</v>
      </c>
      <c r="C57" s="130">
        <v>0.095</v>
      </c>
      <c r="D57" s="14">
        <v>13.13</v>
      </c>
      <c r="E57" s="130">
        <f t="shared" si="6"/>
        <v>2.094389</v>
      </c>
      <c r="F57" s="13">
        <f t="shared" si="6"/>
        <v>289.466606</v>
      </c>
      <c r="G57" s="29"/>
      <c r="H57" s="29"/>
      <c r="I57" s="103"/>
      <c r="J57" s="83"/>
      <c r="K57" s="102"/>
      <c r="L57" s="83"/>
      <c r="M57" s="83"/>
      <c r="N57" s="83"/>
      <c r="O57" s="83"/>
      <c r="P57" s="83"/>
      <c r="Q57" s="83"/>
      <c r="R57" s="8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3"/>
      <c r="L58" s="102"/>
      <c r="M58" s="83"/>
      <c r="N58" s="83"/>
      <c r="O58" s="83"/>
      <c r="P58" s="83"/>
      <c r="Q58" s="83"/>
      <c r="R58" s="8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7" t="s">
        <v>23</v>
      </c>
      <c r="D59" s="138"/>
      <c r="E59" s="137" t="s">
        <v>24</v>
      </c>
      <c r="F59" s="138"/>
      <c r="H59" s="29"/>
      <c r="I59" s="102"/>
      <c r="J59" s="83"/>
      <c r="K59" s="83"/>
      <c r="L59" s="83"/>
      <c r="M59" s="102"/>
      <c r="N59" s="83"/>
      <c r="O59" s="83"/>
      <c r="P59" s="83"/>
      <c r="Q59" s="8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89</v>
      </c>
      <c r="C60" s="130">
        <v>0.034</v>
      </c>
      <c r="D60" s="52">
        <v>1.671</v>
      </c>
      <c r="E60" s="130">
        <f aca="true" t="shared" si="7" ref="E60:F62">C60/3.785</f>
        <v>0.008982826948480845</v>
      </c>
      <c r="F60" s="13">
        <f t="shared" si="7"/>
        <v>0.4414795244385733</v>
      </c>
      <c r="G60" s="31"/>
      <c r="H60" s="29"/>
      <c r="I60" s="102"/>
      <c r="J60" s="83"/>
      <c r="K60" s="83"/>
      <c r="L60" s="83"/>
      <c r="M60" s="83"/>
      <c r="N60" s="102"/>
      <c r="O60" s="83"/>
      <c r="P60" s="83"/>
      <c r="Q60" s="83"/>
      <c r="R60" s="8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94</v>
      </c>
      <c r="C61" s="130">
        <v>0.033</v>
      </c>
      <c r="D61" s="73">
        <v>1.632</v>
      </c>
      <c r="E61" s="130">
        <f t="shared" si="7"/>
        <v>0.008718626155878468</v>
      </c>
      <c r="F61" s="13">
        <f t="shared" si="7"/>
        <v>0.4311756935270805</v>
      </c>
      <c r="G61" s="29"/>
      <c r="H61" s="29"/>
      <c r="I61" s="103"/>
      <c r="J61" s="83"/>
      <c r="K61" s="83"/>
      <c r="L61" s="83"/>
      <c r="M61" s="83"/>
      <c r="N61" s="83"/>
      <c r="O61" s="102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86</v>
      </c>
      <c r="C62" s="130">
        <v>0.035</v>
      </c>
      <c r="D62" s="73">
        <v>1.613</v>
      </c>
      <c r="E62" s="130">
        <f t="shared" si="7"/>
        <v>0.009247027741083224</v>
      </c>
      <c r="F62" s="13">
        <f t="shared" si="7"/>
        <v>0.42615587846763536</v>
      </c>
      <c r="G62" s="29"/>
      <c r="H62" s="29"/>
      <c r="I62" s="103"/>
      <c r="J62" s="83"/>
      <c r="K62" s="83"/>
      <c r="L62" s="83"/>
      <c r="M62" s="83"/>
      <c r="N62" s="83"/>
      <c r="O62" s="83"/>
      <c r="P62" s="102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128"/>
      <c r="E63" s="16"/>
      <c r="F63" s="5"/>
      <c r="G63" s="29"/>
      <c r="H63" s="29"/>
      <c r="I63" s="103"/>
      <c r="J63" s="83"/>
      <c r="K63" s="83"/>
      <c r="L63" s="83"/>
      <c r="M63" s="83"/>
      <c r="N63" s="83"/>
      <c r="O63" s="83"/>
      <c r="P63" s="83"/>
      <c r="Q63" s="102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7" t="s">
        <v>26</v>
      </c>
      <c r="D64" s="138"/>
      <c r="E64" s="137" t="s">
        <v>27</v>
      </c>
      <c r="F64" s="138"/>
      <c r="G64" s="37"/>
      <c r="H64" s="29"/>
      <c r="I64" s="103"/>
      <c r="J64" s="83"/>
      <c r="K64" s="102"/>
      <c r="L64" s="83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101</v>
      </c>
      <c r="C65" s="130">
        <v>0.025</v>
      </c>
      <c r="D65" s="88">
        <v>1.48025</v>
      </c>
      <c r="E65" s="130">
        <f>C65/454*100</f>
        <v>0.005506607929515419</v>
      </c>
      <c r="F65" s="54">
        <f>D65/454*1000</f>
        <v>3.2604625550660793</v>
      </c>
      <c r="G65" s="29"/>
      <c r="H65" s="29"/>
      <c r="I65" s="103"/>
      <c r="J65" s="83"/>
      <c r="K65" s="83"/>
      <c r="L65" s="102"/>
      <c r="M65" s="83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102</v>
      </c>
      <c r="C66" s="125">
        <v>0.5</v>
      </c>
      <c r="D66" s="88">
        <v>1.445</v>
      </c>
      <c r="E66" s="125">
        <f>C66/454*100</f>
        <v>0.11013215859030838</v>
      </c>
      <c r="F66" s="54">
        <f>D66/454*1000</f>
        <v>3.182819383259912</v>
      </c>
      <c r="G66" s="29"/>
      <c r="H66" s="29"/>
      <c r="I66" s="103"/>
      <c r="J66" s="83"/>
      <c r="K66" s="83"/>
      <c r="L66" s="83"/>
      <c r="M66" s="102"/>
      <c r="N66" s="83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106</v>
      </c>
      <c r="C67" s="125">
        <v>1</v>
      </c>
      <c r="D67" s="88">
        <v>1.42</v>
      </c>
      <c r="E67" s="125">
        <f>C67/454*100</f>
        <v>0.22026431718061676</v>
      </c>
      <c r="F67" s="54">
        <f>D67/454*1000</f>
        <v>3.1277533039647576</v>
      </c>
      <c r="G67" s="31"/>
      <c r="H67" s="29"/>
      <c r="I67" s="103"/>
      <c r="J67" s="83"/>
      <c r="K67" s="83"/>
      <c r="L67" s="83"/>
      <c r="M67" s="83"/>
      <c r="N67" s="102"/>
      <c r="O67" s="83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102"/>
      <c r="P68" s="83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48" t="s">
        <v>26</v>
      </c>
      <c r="D69" s="148"/>
      <c r="E69" s="137" t="s">
        <v>29</v>
      </c>
      <c r="F69" s="138"/>
      <c r="G69" s="29"/>
      <c r="H69" s="29"/>
      <c r="I69" s="103"/>
      <c r="J69" s="83"/>
      <c r="K69" s="83"/>
      <c r="L69" s="83"/>
      <c r="M69" s="83"/>
      <c r="N69" s="83"/>
      <c r="O69" s="83"/>
      <c r="P69" s="102"/>
      <c r="Q69" s="83"/>
      <c r="R69" s="83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97</v>
      </c>
      <c r="C70" s="15"/>
      <c r="D70" s="24"/>
      <c r="E70" s="89">
        <v>0</v>
      </c>
      <c r="F70" s="89">
        <v>0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10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105</v>
      </c>
      <c r="C71" s="72"/>
      <c r="D71" s="24"/>
      <c r="E71" s="89">
        <v>0</v>
      </c>
      <c r="F71" s="89">
        <v>0</v>
      </c>
      <c r="G71" s="57"/>
      <c r="H71" s="29"/>
      <c r="I71" s="109"/>
      <c r="J71" s="83"/>
      <c r="K71" s="83"/>
      <c r="L71" s="83"/>
      <c r="M71" s="83"/>
      <c r="N71" s="83"/>
      <c r="O71" s="83"/>
      <c r="P71" s="83"/>
      <c r="Q71" s="83"/>
      <c r="R71" s="102"/>
      <c r="S71" s="83"/>
      <c r="T71" s="102"/>
      <c r="U71" s="96"/>
      <c r="V71" s="91"/>
      <c r="W71" s="83"/>
      <c r="X71" s="83"/>
    </row>
    <row r="72" spans="2:24" s="6" customFormat="1" ht="15.75">
      <c r="B72" s="84" t="s">
        <v>90</v>
      </c>
      <c r="C72" s="126">
        <v>0.0014</v>
      </c>
      <c r="D72" s="124">
        <v>0.1681</v>
      </c>
      <c r="E72" s="130">
        <f>C72/454*1000000</f>
        <v>3.0837004405286343</v>
      </c>
      <c r="F72" s="89">
        <v>482.3</v>
      </c>
      <c r="G72" s="31"/>
      <c r="H72" s="29"/>
      <c r="I72" s="109"/>
      <c r="J72" s="83"/>
      <c r="K72" s="83"/>
      <c r="L72" s="83"/>
      <c r="M72" s="83"/>
      <c r="N72" s="102"/>
      <c r="O72" s="83"/>
      <c r="P72" s="83"/>
      <c r="Q72" s="83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107</v>
      </c>
      <c r="C73" s="126">
        <v>0.0011</v>
      </c>
      <c r="D73" s="124">
        <v>0.1707</v>
      </c>
      <c r="E73" s="130">
        <f>C73/454*1000000</f>
        <v>2.4229074889867843</v>
      </c>
      <c r="F73" s="89">
        <f>D73/454*1000000</f>
        <v>375.99118942731275</v>
      </c>
      <c r="G73" s="38"/>
      <c r="H73" s="38"/>
      <c r="I73" s="25"/>
      <c r="J73" s="83"/>
      <c r="K73" s="83"/>
      <c r="L73" s="83"/>
      <c r="M73" s="83"/>
      <c r="N73" s="83"/>
      <c r="O73" s="10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5.75" thickBot="1">
      <c r="B74" s="30"/>
      <c r="C74" s="93"/>
      <c r="D74" s="14"/>
      <c r="E74" s="93"/>
      <c r="F74" s="14"/>
      <c r="G74" s="29"/>
      <c r="H74" s="29"/>
      <c r="J74" s="83"/>
      <c r="K74" s="83"/>
      <c r="L74" s="83"/>
      <c r="M74" s="83"/>
      <c r="N74" s="83"/>
      <c r="O74" s="83"/>
      <c r="P74" s="10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83"/>
      <c r="K75" s="83"/>
      <c r="L75" s="83"/>
      <c r="M75" s="83"/>
      <c r="N75" s="83"/>
      <c r="O75" s="83"/>
      <c r="P75" s="83"/>
      <c r="Q75" s="10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84</v>
      </c>
      <c r="E79" s="105">
        <v>1.2645</v>
      </c>
      <c r="F79" s="105">
        <v>0.0093</v>
      </c>
      <c r="G79" s="105">
        <v>1.5908</v>
      </c>
      <c r="H79" s="105">
        <v>1.0473</v>
      </c>
      <c r="I79" s="105">
        <v>0.8824</v>
      </c>
      <c r="J79" s="105">
        <v>0.8733</v>
      </c>
      <c r="K79" s="105">
        <v>0.1289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0.7909</v>
      </c>
      <c r="E80" s="106" t="s">
        <v>84</v>
      </c>
      <c r="F80" s="106">
        <v>0.0074</v>
      </c>
      <c r="G80" s="106">
        <v>1.258</v>
      </c>
      <c r="H80" s="106">
        <v>0.8281</v>
      </c>
      <c r="I80" s="106">
        <v>0.6977</v>
      </c>
      <c r="J80" s="106">
        <v>0.6907</v>
      </c>
      <c r="K80" s="106">
        <v>0.102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107.34</v>
      </c>
      <c r="E81" s="105">
        <v>135.74</v>
      </c>
      <c r="F81" s="105" t="s">
        <v>84</v>
      </c>
      <c r="G81" s="105">
        <v>170.767</v>
      </c>
      <c r="H81" s="105">
        <v>112.41</v>
      </c>
      <c r="I81" s="105">
        <v>94.708</v>
      </c>
      <c r="J81" s="105">
        <v>93.76</v>
      </c>
      <c r="K81" s="105">
        <v>13.8393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0.6286</v>
      </c>
      <c r="E82" s="106">
        <v>0.7949</v>
      </c>
      <c r="F82" s="106">
        <v>0.0059</v>
      </c>
      <c r="G82" s="106" t="s">
        <v>84</v>
      </c>
      <c r="H82" s="106">
        <v>0.6583</v>
      </c>
      <c r="I82" s="106">
        <v>0.5546</v>
      </c>
      <c r="J82" s="106">
        <v>0.5491</v>
      </c>
      <c r="K82" s="106">
        <v>0.081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0.9549</v>
      </c>
      <c r="E83" s="105">
        <v>1.2075</v>
      </c>
      <c r="F83" s="105">
        <v>0.0089</v>
      </c>
      <c r="G83" s="105">
        <v>1.5191</v>
      </c>
      <c r="H83" s="105" t="s">
        <v>84</v>
      </c>
      <c r="I83" s="105">
        <v>0.8425</v>
      </c>
      <c r="J83" s="105">
        <v>0.8339</v>
      </c>
      <c r="K83" s="105">
        <v>0.1231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1.1334</v>
      </c>
      <c r="E84" s="106">
        <v>1.4332</v>
      </c>
      <c r="F84" s="106">
        <v>0.0106</v>
      </c>
      <c r="G84" s="106">
        <v>1.803</v>
      </c>
      <c r="H84" s="106">
        <v>1.1869</v>
      </c>
      <c r="I84" s="106" t="s">
        <v>84</v>
      </c>
      <c r="J84" s="106">
        <v>0.99</v>
      </c>
      <c r="K84" s="106">
        <v>0.1461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1.1451</v>
      </c>
      <c r="E85" s="105">
        <v>1.448</v>
      </c>
      <c r="F85" s="105">
        <v>0.0107</v>
      </c>
      <c r="G85" s="105">
        <v>1.8217</v>
      </c>
      <c r="H85" s="105">
        <v>1.1992</v>
      </c>
      <c r="I85" s="105">
        <v>1.0103</v>
      </c>
      <c r="J85" s="105" t="s">
        <v>84</v>
      </c>
      <c r="K85" s="105">
        <v>0.1476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7.7563</v>
      </c>
      <c r="E86" s="106">
        <v>9.8084</v>
      </c>
      <c r="F86" s="106">
        <v>0.0723</v>
      </c>
      <c r="G86" s="106">
        <v>12.3392</v>
      </c>
      <c r="H86" s="106">
        <v>8.123</v>
      </c>
      <c r="I86" s="106">
        <v>6.8436</v>
      </c>
      <c r="J86" s="106">
        <v>6.7752</v>
      </c>
      <c r="K86" s="106" t="s">
        <v>109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5" t="s">
        <v>63</v>
      </c>
      <c r="C106" s="140"/>
      <c r="D106" s="140"/>
      <c r="E106" s="140"/>
      <c r="F106" s="140"/>
    </row>
    <row r="107" spans="2:6" ht="15">
      <c r="B107" s="139" t="s">
        <v>64</v>
      </c>
      <c r="C107" s="140"/>
      <c r="D107" s="140"/>
      <c r="E107" s="140"/>
      <c r="F107" s="140"/>
    </row>
    <row r="108" spans="2:6" ht="78" customHeight="1">
      <c r="B108" s="139" t="s">
        <v>65</v>
      </c>
      <c r="C108" s="140"/>
      <c r="D108" s="140"/>
      <c r="E108" s="140"/>
      <c r="F108" s="140"/>
    </row>
    <row r="109" spans="2:6" ht="15">
      <c r="B109" s="139" t="s">
        <v>66</v>
      </c>
      <c r="C109" s="140"/>
      <c r="D109" s="140"/>
      <c r="E109" s="140"/>
      <c r="F109" s="140"/>
    </row>
    <row r="110" spans="2:6" ht="15">
      <c r="B110" s="139" t="s">
        <v>67</v>
      </c>
      <c r="C110" s="140"/>
      <c r="D110" s="140"/>
      <c r="E110" s="140"/>
      <c r="F110" s="140"/>
    </row>
    <row r="111" spans="2:6" ht="15">
      <c r="B111" s="139" t="s">
        <v>68</v>
      </c>
      <c r="C111" s="140"/>
      <c r="D111" s="140"/>
      <c r="E111" s="140"/>
      <c r="F111" s="140"/>
    </row>
    <row r="112" spans="2:6" ht="15">
      <c r="B112" s="139" t="s">
        <v>69</v>
      </c>
      <c r="C112" s="140"/>
      <c r="D112" s="140"/>
      <c r="E112" s="140"/>
      <c r="F112" s="140"/>
    </row>
    <row r="113" spans="2:6" ht="15">
      <c r="B113" s="141" t="s">
        <v>70</v>
      </c>
      <c r="C113" s="140"/>
      <c r="D113" s="140"/>
      <c r="E113" s="140"/>
      <c r="F113" s="140"/>
    </row>
    <row r="115" spans="2:6" ht="15.75">
      <c r="B115" s="58" t="s">
        <v>71</v>
      </c>
      <c r="C115" s="142"/>
      <c r="D115" s="143"/>
      <c r="E115" s="143"/>
      <c r="F115" s="144"/>
    </row>
    <row r="116" spans="2:6" ht="30.75" customHeight="1">
      <c r="B116" s="58" t="s">
        <v>72</v>
      </c>
      <c r="C116" s="146" t="s">
        <v>73</v>
      </c>
      <c r="D116" s="146"/>
      <c r="E116" s="146" t="s">
        <v>74</v>
      </c>
      <c r="F116" s="146"/>
    </row>
    <row r="117" spans="2:6" ht="30.75" customHeight="1">
      <c r="B117" s="58" t="s">
        <v>75</v>
      </c>
      <c r="C117" s="146" t="s">
        <v>76</v>
      </c>
      <c r="D117" s="146"/>
      <c r="E117" s="146" t="s">
        <v>77</v>
      </c>
      <c r="F117" s="146"/>
    </row>
    <row r="118" spans="2:6" ht="15" customHeight="1">
      <c r="B118" s="147" t="s">
        <v>78</v>
      </c>
      <c r="C118" s="146" t="s">
        <v>79</v>
      </c>
      <c r="D118" s="146"/>
      <c r="E118" s="146" t="s">
        <v>80</v>
      </c>
      <c r="F118" s="146"/>
    </row>
    <row r="119" spans="2:6" ht="15">
      <c r="B119" s="147"/>
      <c r="C119" s="146"/>
      <c r="D119" s="146"/>
      <c r="E119" s="146"/>
      <c r="F119" s="146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2014-10-19T06:43:51Z</dcterms:modified>
  <cp:category/>
  <cp:version/>
  <cp:contentType/>
  <cp:contentStatus/>
</cp:coreProperties>
</file>