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<sst xmlns="http://schemas.openxmlformats.org/spreadsheetml/2006/main" count="143" uniqueCount="97">
  <si>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</si>
  <si>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</si>
  <si>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</si>
  <si>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</si>
  <si>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</si>
  <si>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</si>
  <si>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</si>
  <si>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</si>
  <si>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</si>
  <si>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</si>
  <si>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</si>
  <si>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</si>
  <si>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</si>
  <si>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</si>
  <si>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</si>
  <si>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</si>
  <si>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</si>
  <si>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</si>
  <si>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</si>
  <si>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</si>
  <si>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</si>
  <si>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</si>
  <si>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</si>
  <si>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</si>
  <si>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</si>
  <si>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</si>
  <si>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</si>
  <si>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</si>
  <si>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</si>
  <si>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</si>
  <si>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</si>
  <si>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</si>
  <si>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</si>
  <si>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</si>
  <si>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</si>
  <si>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</si>
  <si>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</si>
  <si>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</si>
  <si>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</si>
  <si>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</si>
  <si>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</si>
  <si>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</si>
  <si>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</si>
  <si>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</si>
  <si>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</si>
  <si>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</si>
  <si>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</si>
  <si>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</si>
  <si>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</si>
  <si>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</si>
  <si>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</si>
  <si>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</si>
  <si>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</si>
  <si>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</si>
  <si>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</si>
  <si>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</si>
  <si>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</si>
  <si>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</si>
  <si>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</si>
  <si>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</si>
  <si>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</si>
  <si>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</si>
  <si>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</si>
  <si>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</si>
  <si>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</si>
  <si>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</si>
  <si>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</si>
  <si>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</si>
  <si>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</si>
  <si>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</si>
  <si>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</si>
  <si>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</si>
  <si>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</si>
  <si>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</si>
  <si>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</si>
  <si>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</si>
  <si>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</si>
  <si>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</si>
  <si>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</si>
  <si>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</si>
  <si>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</si>
  <si>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</si>
  <si>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CBOT - Травень'15</t>
  </si>
  <si>
    <t>Euronext - Серпень'15 (€/МT)</t>
  </si>
  <si>
    <t>Euronext - Червень'15 (€/МT)</t>
  </si>
  <si>
    <t>CBOT - Липень'15</t>
  </si>
  <si>
    <t>Euronext - Листопад'15 (€/МT)</t>
  </si>
  <si>
    <t>CBOT - Квітень '15</t>
  </si>
  <si>
    <t>Euronext - Травень'15 (€/МT)</t>
  </si>
  <si>
    <t>Euronext - Вересень'15 (€/МT)</t>
  </si>
  <si>
    <t>Euronext - Листопад15 (€/МT)</t>
  </si>
  <si>
    <t>CBOT - Червень'15</t>
  </si>
  <si>
    <t>NYBOT - Травень '15</t>
  </si>
  <si>
    <t>NYBOT -Липень'15</t>
  </si>
  <si>
    <t>Euronext - Грудень'15 (€/МT)</t>
  </si>
  <si>
    <t>CBOT - Вересень'15</t>
  </si>
  <si>
    <t>14 Квітня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</si>
</sst>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59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59" fillId="0" borderId="17" xfId="42" applyBorder="1" applyAlignment="1" applyProtection="1">
      <alignment horizontal="right" vertical="center" wrapText="1"/>
      <protection/>
    </xf>
    <xf numFmtId="0" fontId="59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59" fillId="0" borderId="0" xfId="42" applyBorder="1" applyAlignment="1" applyProtection="1">
      <alignment wrapText="1"/>
      <protection/>
    </xf>
    <xf numFmtId="0" fontId="59" fillId="0" borderId="0" xfId="4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59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40">
      <selection activeCell="I48" sqref="I48:S60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39" t="s">
        <v>96</v>
      </c>
      <c r="D4" s="140"/>
      <c r="E4" s="140"/>
      <c r="F4" s="141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7" t="s">
        <v>5</v>
      </c>
      <c r="D6" s="138"/>
      <c r="E6" s="136" t="s">
        <v>6</v>
      </c>
      <c r="F6" s="136"/>
      <c r="G6" s="27"/>
      <c r="I6"/>
    </row>
    <row r="7" spans="2:8" s="6" customFormat="1" ht="15">
      <c r="B7" s="81" t="s">
        <v>82</v>
      </c>
      <c r="C7" s="122">
        <v>0.03</v>
      </c>
      <c r="D7" s="7">
        <v>3.734</v>
      </c>
      <c r="E7" s="122">
        <f aca="true" t="shared" si="0" ref="E7:F9">C7*39.3683</f>
        <v>1.1810489999999998</v>
      </c>
      <c r="F7" s="13">
        <f t="shared" si="0"/>
        <v>147.0012322</v>
      </c>
      <c r="G7" s="29"/>
      <c r="H7" s="29"/>
    </row>
    <row r="8" spans="2:8" s="6" customFormat="1" ht="15">
      <c r="B8" s="81" t="s">
        <v>85</v>
      </c>
      <c r="C8" s="122">
        <v>0.03</v>
      </c>
      <c r="D8" s="110">
        <v>3.81</v>
      </c>
      <c r="E8" s="122">
        <f t="shared" si="0"/>
        <v>1.1810489999999998</v>
      </c>
      <c r="F8" s="13">
        <f t="shared" si="0"/>
        <v>149.993223</v>
      </c>
      <c r="G8" s="27"/>
      <c r="H8" s="27"/>
    </row>
    <row r="9" spans="2:17" s="6" customFormat="1" ht="15">
      <c r="B9" s="28" t="s">
        <v>95</v>
      </c>
      <c r="C9" s="122">
        <v>0.03</v>
      </c>
      <c r="D9" s="7">
        <v>3.886</v>
      </c>
      <c r="E9" s="122">
        <f t="shared" si="0"/>
        <v>1.1810489999999998</v>
      </c>
      <c r="F9" s="13">
        <f t="shared" si="0"/>
        <v>152.9852138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84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36" t="s">
        <v>7</v>
      </c>
      <c r="D11" s="136"/>
      <c r="E11" s="137" t="s">
        <v>6</v>
      </c>
      <c r="F11" s="138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84</v>
      </c>
      <c r="C12" s="121">
        <v>0.75</v>
      </c>
      <c r="D12" s="80">
        <v>165</v>
      </c>
      <c r="E12" s="121">
        <f>C12/D75</f>
        <v>0.7977874694181469</v>
      </c>
      <c r="F12" s="109">
        <f>D12/D75</f>
        <v>175.51324327199234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113" t="s">
        <v>83</v>
      </c>
      <c r="C13" s="121">
        <v>1.25</v>
      </c>
      <c r="D13" s="80">
        <v>172.25</v>
      </c>
      <c r="E13" s="121">
        <f>C13/D75</f>
        <v>1.3296457823635783</v>
      </c>
      <c r="F13" s="109">
        <f>D13/D75</f>
        <v>183.22518880970108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90</v>
      </c>
      <c r="C14" s="121">
        <v>0.75</v>
      </c>
      <c r="D14" s="80">
        <v>174.5</v>
      </c>
      <c r="E14" s="121">
        <f>C14/D75</f>
        <v>0.7977874694181469</v>
      </c>
      <c r="F14" s="109">
        <f>D14/D75</f>
        <v>185.6185512179555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37" t="s">
        <v>5</v>
      </c>
      <c r="D16" s="138"/>
      <c r="E16" s="136" t="s">
        <v>6</v>
      </c>
      <c r="F16" s="136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82</v>
      </c>
      <c r="C17" s="84">
        <v>0.052</v>
      </c>
      <c r="D17" s="7">
        <v>4.97</v>
      </c>
      <c r="E17" s="84">
        <f aca="true" t="shared" si="1" ref="E17:F19">C17*36.7437</f>
        <v>1.9106723999999997</v>
      </c>
      <c r="F17" s="13">
        <f t="shared" si="1"/>
        <v>182.61618899999996</v>
      </c>
      <c r="G17" s="37"/>
      <c r="H17" s="37"/>
      <c r="I17" s="74"/>
      <c r="J17" s="93"/>
      <c r="K17" s="75"/>
      <c r="L17" s="75"/>
      <c r="M17" s="75"/>
      <c r="N17" s="75"/>
      <c r="O17" s="75"/>
      <c r="P17" s="75"/>
      <c r="Q17" s="75"/>
      <c r="R17" s="75"/>
    </row>
    <row r="18" spans="2:18" s="6" customFormat="1" ht="15">
      <c r="B18" s="81" t="s">
        <v>85</v>
      </c>
      <c r="C18" s="84">
        <v>0.036</v>
      </c>
      <c r="D18" s="7">
        <v>4.964</v>
      </c>
      <c r="E18" s="84">
        <f t="shared" si="1"/>
        <v>1.3227731999999999</v>
      </c>
      <c r="F18" s="13">
        <f t="shared" si="1"/>
        <v>182.3957268</v>
      </c>
      <c r="G18" s="37"/>
      <c r="H18" s="37"/>
      <c r="I18" s="75"/>
      <c r="J18" s="75"/>
      <c r="K18" s="93"/>
      <c r="L18" s="75"/>
      <c r="M18" s="75"/>
      <c r="N18" s="75"/>
      <c r="O18" s="75"/>
      <c r="P18" s="75"/>
      <c r="Q18" s="75"/>
      <c r="R18" s="75"/>
    </row>
    <row r="19" spans="2:18" s="6" customFormat="1" ht="15">
      <c r="B19" s="28" t="s">
        <v>95</v>
      </c>
      <c r="C19" s="84">
        <v>0.036</v>
      </c>
      <c r="D19" s="7">
        <v>5.054</v>
      </c>
      <c r="E19" s="84">
        <f t="shared" si="1"/>
        <v>1.3227731999999999</v>
      </c>
      <c r="F19" s="13">
        <f t="shared" si="1"/>
        <v>185.7026598</v>
      </c>
      <c r="G19" s="37"/>
      <c r="H19" s="37"/>
      <c r="I19" s="75"/>
      <c r="J19" s="75"/>
      <c r="K19" s="75"/>
      <c r="L19" s="93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75"/>
      <c r="K20" s="75"/>
      <c r="L20" s="75"/>
      <c r="M20" s="93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36" t="s">
        <v>9</v>
      </c>
      <c r="D21" s="136"/>
      <c r="E21" s="137" t="s">
        <v>10</v>
      </c>
      <c r="F21" s="138"/>
      <c r="G21" s="37"/>
      <c r="H21" s="37"/>
      <c r="I21" s="75"/>
      <c r="J21" s="75"/>
      <c r="K21" s="75"/>
      <c r="L21" s="75"/>
      <c r="M21" s="75"/>
      <c r="N21" s="93"/>
      <c r="O21" s="75"/>
      <c r="P21" s="75"/>
      <c r="Q21" s="75"/>
      <c r="R21" s="75"/>
    </row>
    <row r="22" spans="2:21" s="6" customFormat="1" ht="18" customHeight="1">
      <c r="B22" s="113" t="s">
        <v>88</v>
      </c>
      <c r="C22" s="73">
        <v>1</v>
      </c>
      <c r="D22" s="109">
        <v>186.75</v>
      </c>
      <c r="E22" s="73">
        <f>C22/D75</f>
        <v>1.0637166258908626</v>
      </c>
      <c r="F22" s="109">
        <f>D22/D75</f>
        <v>198.6490798851186</v>
      </c>
      <c r="G22" s="38"/>
      <c r="H22" s="39"/>
      <c r="I22" s="75"/>
      <c r="J22" s="75"/>
      <c r="K22" s="75"/>
      <c r="L22" s="75"/>
      <c r="M22" s="75"/>
      <c r="N22" s="75"/>
      <c r="O22" s="93"/>
      <c r="P22" s="75"/>
      <c r="Q22" s="75"/>
      <c r="R22" s="75"/>
      <c r="S22" s="53"/>
      <c r="T22" s="53"/>
      <c r="U22" s="53"/>
    </row>
    <row r="23" spans="2:21" s="6" customFormat="1" ht="18" customHeight="1">
      <c r="B23" s="113" t="s">
        <v>89</v>
      </c>
      <c r="C23" s="73">
        <v>0.75</v>
      </c>
      <c r="D23" s="80">
        <v>188.25</v>
      </c>
      <c r="E23" s="73">
        <f>C23/D75</f>
        <v>0.7977874694181469</v>
      </c>
      <c r="F23" s="109">
        <f>D23/D75</f>
        <v>200.24465482395487</v>
      </c>
      <c r="G23" s="38"/>
      <c r="H23" s="39"/>
      <c r="I23" s="40"/>
      <c r="J23" s="75"/>
      <c r="K23" s="75"/>
      <c r="L23" s="75"/>
      <c r="M23" s="75"/>
      <c r="N23" s="75"/>
      <c r="O23" s="75"/>
      <c r="P23" s="93"/>
      <c r="Q23" s="75"/>
      <c r="R23" s="75"/>
      <c r="S23" s="53"/>
      <c r="T23" s="53"/>
      <c r="U23" s="53"/>
    </row>
    <row r="24" spans="2:21" s="6" customFormat="1" ht="18" customHeight="1">
      <c r="B24" s="113" t="s">
        <v>94</v>
      </c>
      <c r="C24" s="73">
        <v>1</v>
      </c>
      <c r="D24" s="80">
        <v>189</v>
      </c>
      <c r="E24" s="73">
        <f>C24/D75</f>
        <v>1.0637166258908626</v>
      </c>
      <c r="F24" s="109">
        <f>D24/D75</f>
        <v>201.04244229337303</v>
      </c>
      <c r="G24" s="38"/>
      <c r="H24" s="39"/>
      <c r="I24" s="75"/>
      <c r="J24" s="75"/>
      <c r="K24" s="75"/>
      <c r="L24" s="75"/>
      <c r="M24" s="75"/>
      <c r="N24" s="75"/>
      <c r="O24" s="75"/>
      <c r="P24" s="75"/>
      <c r="Q24" s="93"/>
      <c r="R24" s="75"/>
      <c r="S24" s="53"/>
      <c r="T24" s="53"/>
      <c r="U24" s="53"/>
    </row>
    <row r="25" spans="3:21" ht="1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75"/>
      <c r="P25" s="75"/>
      <c r="Q25" s="93"/>
      <c r="R25" s="75"/>
      <c r="S25" s="54"/>
      <c r="T25" s="54"/>
      <c r="U25" s="54"/>
    </row>
    <row r="26" spans="2:21" ht="15.75">
      <c r="B26" s="30" t="s">
        <v>11</v>
      </c>
      <c r="C26" s="136" t="s">
        <v>12</v>
      </c>
      <c r="D26" s="136"/>
      <c r="E26" s="136" t="s">
        <v>10</v>
      </c>
      <c r="F26" s="136"/>
      <c r="G26" s="27"/>
      <c r="H26" s="27"/>
      <c r="I26" s="75"/>
      <c r="J26" s="75"/>
      <c r="K26" s="75"/>
      <c r="L26" s="75"/>
      <c r="M26" s="75"/>
      <c r="N26" s="75"/>
      <c r="O26" s="75"/>
      <c r="P26" s="75"/>
      <c r="Q26" s="40"/>
      <c r="R26" s="75"/>
      <c r="S26" s="54"/>
      <c r="T26" s="54"/>
      <c r="U26" s="54"/>
    </row>
    <row r="27" spans="2:18" s="6" customFormat="1" ht="18" customHeight="1">
      <c r="B27" s="113" t="s">
        <v>88</v>
      </c>
      <c r="C27" s="121">
        <v>0.25</v>
      </c>
      <c r="D27" s="80">
        <v>374.75</v>
      </c>
      <c r="E27" s="121">
        <f>C27/D75</f>
        <v>0.26592915647271564</v>
      </c>
      <c r="F27" s="109">
        <f>D27/D75</f>
        <v>398.62780555260076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83</v>
      </c>
      <c r="C28" s="73">
        <v>0.25</v>
      </c>
      <c r="D28" s="80">
        <v>361.5</v>
      </c>
      <c r="E28" s="73">
        <f>C28/$D$75</f>
        <v>0.26592915647271564</v>
      </c>
      <c r="F28" s="109">
        <f>D28/$D$75</f>
        <v>384.53356025954685</v>
      </c>
      <c r="G28" s="27"/>
      <c r="H28" s="27"/>
      <c r="I28" s="75"/>
      <c r="J28" s="75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86</v>
      </c>
      <c r="C29" s="73">
        <v>0.25</v>
      </c>
      <c r="D29" s="105">
        <v>362.75</v>
      </c>
      <c r="E29" s="73">
        <f>C29/$D$75</f>
        <v>0.26592915647271564</v>
      </c>
      <c r="F29" s="109">
        <f>D29/$D$75</f>
        <v>385.8632060419104</v>
      </c>
      <c r="G29" s="27"/>
      <c r="H29" s="27"/>
      <c r="I29" s="75"/>
      <c r="J29" s="75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26" t="s">
        <v>5</v>
      </c>
      <c r="D31" s="127"/>
      <c r="E31" s="126" t="s">
        <v>6</v>
      </c>
      <c r="F31" s="127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82</v>
      </c>
      <c r="C32" s="84">
        <v>0.002</v>
      </c>
      <c r="D32" s="115">
        <v>2.636</v>
      </c>
      <c r="E32" s="84">
        <f aca="true" t="shared" si="2" ref="E32:F34">C32*58.0164</f>
        <v>0.11603279999999999</v>
      </c>
      <c r="F32" s="109">
        <f t="shared" si="2"/>
        <v>152.9312304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85</v>
      </c>
      <c r="C33" s="119">
        <v>0.006</v>
      </c>
      <c r="D33" s="115">
        <v>2.682</v>
      </c>
      <c r="E33" s="119">
        <f t="shared" si="2"/>
        <v>0.3480984</v>
      </c>
      <c r="F33" s="109">
        <f t="shared" si="2"/>
        <v>155.5999848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28" t="s">
        <v>95</v>
      </c>
      <c r="C34" s="119">
        <v>0.012</v>
      </c>
      <c r="D34" s="115">
        <v>2.74</v>
      </c>
      <c r="E34" s="119">
        <f t="shared" si="2"/>
        <v>0.6961968</v>
      </c>
      <c r="F34" s="109">
        <f t="shared" si="2"/>
        <v>158.964936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6" t="s">
        <v>5</v>
      </c>
      <c r="D36" s="127"/>
      <c r="E36" s="126" t="s">
        <v>6</v>
      </c>
      <c r="F36" s="127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82</v>
      </c>
      <c r="C37" s="119">
        <v>0.114</v>
      </c>
      <c r="D37" s="115">
        <v>9.602</v>
      </c>
      <c r="E37" s="119">
        <f aca="true" t="shared" si="3" ref="E37:F39">C37*36.7437</f>
        <v>4.1887818</v>
      </c>
      <c r="F37" s="109">
        <f t="shared" si="3"/>
        <v>352.8130074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85</v>
      </c>
      <c r="C38" s="119">
        <v>0.112</v>
      </c>
      <c r="D38" s="115">
        <v>9.64</v>
      </c>
      <c r="E38" s="119">
        <f t="shared" si="3"/>
        <v>4.1152944</v>
      </c>
      <c r="F38" s="109">
        <f t="shared" si="3"/>
        <v>354.209268</v>
      </c>
      <c r="G38" s="29"/>
      <c r="H38" s="27"/>
      <c r="K38" s="26"/>
      <c r="L38" s="26"/>
      <c r="M38" s="26"/>
    </row>
    <row r="39" spans="2:13" s="6" customFormat="1" ht="15">
      <c r="B39" s="28" t="s">
        <v>95</v>
      </c>
      <c r="C39" s="119">
        <v>0.104</v>
      </c>
      <c r="D39" s="115">
        <v>9.624</v>
      </c>
      <c r="E39" s="119">
        <f t="shared" si="3"/>
        <v>3.8213447999999994</v>
      </c>
      <c r="F39" s="109">
        <f t="shared" si="3"/>
        <v>353.62136879999997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6" t="s">
        <v>16</v>
      </c>
      <c r="D41" s="127"/>
      <c r="E41" s="126" t="s">
        <v>6</v>
      </c>
      <c r="F41" s="127"/>
      <c r="G41" s="33"/>
      <c r="H41" s="33"/>
      <c r="I41" s="25"/>
      <c r="J41" s="6"/>
    </row>
    <row r="42" spans="2:13" s="25" customFormat="1" ht="15.75" thickBot="1">
      <c r="B42" s="81" t="s">
        <v>82</v>
      </c>
      <c r="C42" s="121">
        <v>4.8</v>
      </c>
      <c r="D42" s="116">
        <v>313.6</v>
      </c>
      <c r="E42" s="121">
        <f aca="true" t="shared" si="4" ref="E42:F44">C42*1.1023</f>
        <v>5.29104</v>
      </c>
      <c r="F42" s="116">
        <f t="shared" si="4"/>
        <v>345.68128</v>
      </c>
      <c r="G42" s="29"/>
      <c r="H42" s="27"/>
      <c r="K42" s="6"/>
      <c r="L42" s="6"/>
      <c r="M42" s="6"/>
    </row>
    <row r="43" spans="2:19" s="25" customFormat="1" ht="15.75" thickBot="1">
      <c r="B43" s="81" t="s">
        <v>85</v>
      </c>
      <c r="C43" s="121">
        <v>4.4</v>
      </c>
      <c r="D43" s="116">
        <v>313.5</v>
      </c>
      <c r="E43" s="121">
        <f t="shared" si="4"/>
        <v>4.85012</v>
      </c>
      <c r="F43" s="116">
        <f t="shared" si="4"/>
        <v>345.57105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95</v>
      </c>
      <c r="C44" s="121">
        <v>3.9</v>
      </c>
      <c r="D44" s="116">
        <v>312.4</v>
      </c>
      <c r="E44" s="121">
        <f t="shared" si="4"/>
        <v>4.29897</v>
      </c>
      <c r="F44" s="116">
        <f t="shared" si="4"/>
        <v>344.35852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6" t="s">
        <v>18</v>
      </c>
      <c r="D46" s="127"/>
      <c r="E46" s="126" t="s">
        <v>19</v>
      </c>
      <c r="F46" s="127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82</v>
      </c>
      <c r="C47" s="121">
        <v>0.26</v>
      </c>
      <c r="D47" s="109">
        <v>31.3</v>
      </c>
      <c r="E47" s="121">
        <f aca="true" t="shared" si="5" ref="E47:F49">C47/454*1000</f>
        <v>0.5726872246696035</v>
      </c>
      <c r="F47" s="109">
        <f t="shared" si="5"/>
        <v>68.94273127753304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85</v>
      </c>
      <c r="C48" s="121">
        <v>0.25</v>
      </c>
      <c r="D48" s="109">
        <v>31.48</v>
      </c>
      <c r="E48" s="121">
        <f t="shared" si="5"/>
        <v>0.5506607929515419</v>
      </c>
      <c r="F48" s="109">
        <f t="shared" si="5"/>
        <v>69.33920704845815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95</v>
      </c>
      <c r="C49" s="121">
        <v>0.24</v>
      </c>
      <c r="D49" s="109">
        <v>31.53</v>
      </c>
      <c r="E49" s="121">
        <f t="shared" si="5"/>
        <v>0.5286343612334802</v>
      </c>
      <c r="F49" s="109">
        <f t="shared" si="5"/>
        <v>69.44933920704847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5.75" thickBot="1">
      <c r="B50" s="28"/>
      <c r="C50" s="103"/>
      <c r="D50" s="105"/>
      <c r="E50" s="103"/>
      <c r="F50" s="102"/>
      <c r="G50" s="27"/>
      <c r="H50" s="27"/>
      <c r="I50" s="6"/>
      <c r="J50" s="93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6" t="s">
        <v>21</v>
      </c>
      <c r="D51" s="127"/>
      <c r="E51" s="126" t="s">
        <v>6</v>
      </c>
      <c r="F51" s="127"/>
      <c r="G51" s="27"/>
      <c r="H51" s="27"/>
      <c r="I51" s="6"/>
      <c r="J51" s="75"/>
      <c r="K51" s="93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82</v>
      </c>
      <c r="C52" s="122">
        <v>0.105</v>
      </c>
      <c r="D52" s="115">
        <v>10.21</v>
      </c>
      <c r="E52" s="122">
        <f aca="true" t="shared" si="6" ref="E52:F54">C52*22.0462</f>
        <v>2.314851</v>
      </c>
      <c r="F52" s="109">
        <f t="shared" si="6"/>
        <v>225.091702</v>
      </c>
      <c r="G52" s="29"/>
      <c r="H52" s="27"/>
      <c r="I52" s="93"/>
      <c r="J52" s="75"/>
      <c r="K52" s="75"/>
      <c r="L52" s="93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85</v>
      </c>
      <c r="C53" s="122">
        <v>0.11</v>
      </c>
      <c r="D53" s="115">
        <v>10.465</v>
      </c>
      <c r="E53" s="122">
        <f t="shared" si="6"/>
        <v>2.4250819999999997</v>
      </c>
      <c r="F53" s="109">
        <f t="shared" si="6"/>
        <v>230.713483</v>
      </c>
      <c r="G53" s="27"/>
      <c r="H53" s="27"/>
      <c r="I53" s="94"/>
      <c r="J53" s="75"/>
      <c r="K53" s="75"/>
      <c r="L53" s="75"/>
      <c r="M53" s="93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95</v>
      </c>
      <c r="C54" s="122">
        <v>0.11</v>
      </c>
      <c r="D54" s="115">
        <v>10.715</v>
      </c>
      <c r="E54" s="122">
        <f t="shared" si="6"/>
        <v>2.4250819999999997</v>
      </c>
      <c r="F54" s="109">
        <f t="shared" si="6"/>
        <v>236.225033</v>
      </c>
      <c r="G54" s="27"/>
      <c r="H54" s="27"/>
      <c r="I54" s="94"/>
      <c r="J54" s="75"/>
      <c r="K54" s="75"/>
      <c r="L54" s="75"/>
      <c r="M54" s="75"/>
      <c r="N54" s="93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75"/>
      <c r="N55" s="75"/>
      <c r="O55" s="93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6" t="s">
        <v>23</v>
      </c>
      <c r="D56" s="127"/>
      <c r="E56" s="126" t="s">
        <v>24</v>
      </c>
      <c r="F56" s="127"/>
      <c r="H56" s="27"/>
      <c r="I56" s="93"/>
      <c r="J56" s="75"/>
      <c r="K56" s="75"/>
      <c r="L56" s="75"/>
      <c r="M56" s="75"/>
      <c r="N56" s="75"/>
      <c r="O56" s="75"/>
      <c r="P56" s="93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81" t="s">
        <v>82</v>
      </c>
      <c r="C57" s="122">
        <v>0.013</v>
      </c>
      <c r="D57" s="115">
        <v>1.563</v>
      </c>
      <c r="E57" s="122">
        <f aca="true" t="shared" si="7" ref="E57:F59">C57/3.785</f>
        <v>0.0034346103038309112</v>
      </c>
      <c r="F57" s="109">
        <f t="shared" si="7"/>
        <v>0.4129458388375165</v>
      </c>
      <c r="G57" s="29"/>
      <c r="H57" s="27"/>
      <c r="I57" s="93"/>
      <c r="J57" s="75"/>
      <c r="K57" s="75"/>
      <c r="L57" s="75"/>
      <c r="M57" s="75"/>
      <c r="N57" s="75"/>
      <c r="O57" s="75"/>
      <c r="P57" s="75"/>
      <c r="Q57" s="93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81" t="s">
        <v>85</v>
      </c>
      <c r="C58" s="122">
        <v>0.014</v>
      </c>
      <c r="D58" s="115">
        <v>1.538</v>
      </c>
      <c r="E58" s="122">
        <f t="shared" si="7"/>
        <v>0.003698811096433289</v>
      </c>
      <c r="F58" s="109">
        <f t="shared" si="7"/>
        <v>0.40634081902245706</v>
      </c>
      <c r="G58" s="27"/>
      <c r="H58" s="27"/>
      <c r="I58" s="94"/>
      <c r="J58" s="75"/>
      <c r="K58" s="75"/>
      <c r="L58" s="75"/>
      <c r="M58" s="75"/>
      <c r="N58" s="75"/>
      <c r="O58" s="75"/>
      <c r="P58" s="75"/>
      <c r="Q58" s="93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95</v>
      </c>
      <c r="C59" s="122">
        <v>0.017</v>
      </c>
      <c r="D59" s="115">
        <v>1.523</v>
      </c>
      <c r="E59" s="122">
        <f t="shared" si="7"/>
        <v>0.004491413474240423</v>
      </c>
      <c r="F59" s="109">
        <f t="shared" si="7"/>
        <v>0.40237780713342136</v>
      </c>
      <c r="G59" s="27"/>
      <c r="H59" s="27"/>
      <c r="I59" s="94"/>
      <c r="J59" s="75"/>
      <c r="K59" s="75"/>
      <c r="L59" s="75"/>
      <c r="M59" s="93"/>
      <c r="N59" s="75"/>
      <c r="O59" s="75"/>
      <c r="P59" s="75"/>
      <c r="Q59" s="75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93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6" t="s">
        <v>26</v>
      </c>
      <c r="D61" s="127"/>
      <c r="E61" s="126" t="s">
        <v>27</v>
      </c>
      <c r="F61" s="127"/>
      <c r="G61" s="35"/>
      <c r="H61" s="27"/>
      <c r="I61" s="94"/>
      <c r="J61" s="75"/>
      <c r="K61" s="75"/>
      <c r="L61" s="75"/>
      <c r="M61" s="75"/>
      <c r="N61" s="75"/>
      <c r="O61" s="93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28" t="s">
        <v>87</v>
      </c>
      <c r="C62" s="120">
        <v>0.25</v>
      </c>
      <c r="D62" s="117">
        <v>0.99</v>
      </c>
      <c r="E62" s="120">
        <f>C62/454*100</f>
        <v>0.05506607929515419</v>
      </c>
      <c r="F62" s="118">
        <f>D62/454*1000</f>
        <v>2.1806167400881056</v>
      </c>
      <c r="G62" s="27"/>
      <c r="H62" s="27"/>
      <c r="I62" s="94"/>
      <c r="J62" s="75"/>
      <c r="K62" s="75"/>
      <c r="L62" s="75"/>
      <c r="M62" s="75"/>
      <c r="N62" s="75"/>
      <c r="O62" s="75"/>
      <c r="P62" s="93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28" t="s">
        <v>91</v>
      </c>
      <c r="C63" s="122">
        <v>0.375</v>
      </c>
      <c r="D63" s="117">
        <v>0.98125</v>
      </c>
      <c r="E63" s="122">
        <f>C63/454*100</f>
        <v>0.08259911894273128</v>
      </c>
      <c r="F63" s="118">
        <f>D63/454*1000</f>
        <v>2.161343612334802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93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28" t="s">
        <v>85</v>
      </c>
      <c r="C64" s="122">
        <v>0.375</v>
      </c>
      <c r="D64" s="117">
        <v>1.00375</v>
      </c>
      <c r="E64" s="122">
        <f>C64/454*100</f>
        <v>0.08259911894273128</v>
      </c>
      <c r="F64" s="118">
        <f>D64/454*1000</f>
        <v>2.2109030837004404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28" t="s">
        <v>26</v>
      </c>
      <c r="D66" s="128"/>
      <c r="E66" s="126" t="s">
        <v>29</v>
      </c>
      <c r="F66" s="127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28" t="s">
        <v>92</v>
      </c>
      <c r="C67" s="119">
        <v>0.0018</v>
      </c>
      <c r="D67" s="114">
        <v>0.1319</v>
      </c>
      <c r="E67" s="123">
        <f>C67/454*1000000</f>
        <v>3.9647577092511015</v>
      </c>
      <c r="F67" s="109">
        <f>D67/454*1000000</f>
        <v>290.52863436123346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28" t="s">
        <v>93</v>
      </c>
      <c r="C68" s="119">
        <v>0.0019</v>
      </c>
      <c r="D68" s="114">
        <v>0.1304</v>
      </c>
      <c r="E68" s="123">
        <f>C68/454*1000000</f>
        <v>4.185022026431718</v>
      </c>
      <c r="F68" s="109">
        <f>D68/454*1000000</f>
        <v>287.2246696035242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1.0635</v>
      </c>
      <c r="F74" s="96">
        <v>0.0084</v>
      </c>
      <c r="G74" s="96">
        <v>1.4754</v>
      </c>
      <c r="H74" s="96">
        <v>1.0272</v>
      </c>
      <c r="I74" s="96">
        <v>0.8009</v>
      </c>
      <c r="J74" s="96">
        <v>0.7594</v>
      </c>
      <c r="K74" s="96">
        <v>0.129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0.9401</v>
      </c>
      <c r="E75" s="97" t="s">
        <v>81</v>
      </c>
      <c r="F75" s="97">
        <v>0.0079</v>
      </c>
      <c r="G75" s="97">
        <v>1.3871</v>
      </c>
      <c r="H75" s="97">
        <v>0.9656</v>
      </c>
      <c r="I75" s="97">
        <v>0.753</v>
      </c>
      <c r="J75" s="97">
        <v>0.7139</v>
      </c>
      <c r="K75" s="97">
        <v>0.1213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119.69</v>
      </c>
      <c r="E76" s="96">
        <v>127.33</v>
      </c>
      <c r="F76" s="96" t="s">
        <v>81</v>
      </c>
      <c r="G76" s="96">
        <v>176.62</v>
      </c>
      <c r="H76" s="96">
        <v>122.931</v>
      </c>
      <c r="I76" s="96">
        <v>95.856</v>
      </c>
      <c r="J76" s="96">
        <v>90.893</v>
      </c>
      <c r="K76" s="96">
        <v>15.4448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0.6778</v>
      </c>
      <c r="E77" s="97">
        <v>0.7209</v>
      </c>
      <c r="F77" s="97">
        <v>0.0057</v>
      </c>
      <c r="G77" s="97" t="s">
        <v>81</v>
      </c>
      <c r="H77" s="97">
        <v>0.6962</v>
      </c>
      <c r="I77" s="97">
        <v>0.5428</v>
      </c>
      <c r="J77" s="97">
        <v>0.5147</v>
      </c>
      <c r="K77" s="97">
        <v>0.0874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0.9736</v>
      </c>
      <c r="E78" s="96">
        <v>1.0355</v>
      </c>
      <c r="F78" s="96">
        <v>0.0081</v>
      </c>
      <c r="G78" s="96">
        <v>1.4364</v>
      </c>
      <c r="H78" s="96" t="s">
        <v>81</v>
      </c>
      <c r="I78" s="96">
        <v>0.7797</v>
      </c>
      <c r="J78" s="96">
        <v>0.7393</v>
      </c>
      <c r="K78" s="96">
        <v>0.1256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1.2486</v>
      </c>
      <c r="E79" s="97">
        <v>1.3281</v>
      </c>
      <c r="F79" s="97">
        <v>0.0104</v>
      </c>
      <c r="G79" s="97">
        <v>1.8422</v>
      </c>
      <c r="H79" s="97">
        <v>1.2826</v>
      </c>
      <c r="I79" s="97" t="s">
        <v>81</v>
      </c>
      <c r="J79" s="97">
        <v>0.9481</v>
      </c>
      <c r="K79" s="97">
        <v>0.1611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1.3169</v>
      </c>
      <c r="E80" s="96">
        <v>1.4008</v>
      </c>
      <c r="F80" s="96">
        <v>0.011</v>
      </c>
      <c r="G80" s="96">
        <v>1.9431</v>
      </c>
      <c r="H80" s="96">
        <v>1.3526</v>
      </c>
      <c r="I80" s="96">
        <v>1.0547</v>
      </c>
      <c r="J80" s="96" t="s">
        <v>81</v>
      </c>
      <c r="K80" s="96">
        <v>0.1699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7.7503</v>
      </c>
      <c r="E81" s="97">
        <v>8.2428</v>
      </c>
      <c r="F81" s="97">
        <v>0.0647</v>
      </c>
      <c r="G81" s="97">
        <v>11.434</v>
      </c>
      <c r="H81" s="97">
        <v>7.9599</v>
      </c>
      <c r="I81" s="97">
        <v>6.207</v>
      </c>
      <c r="J81" s="97">
        <v>5.885</v>
      </c>
      <c r="K81" s="97" t="s">
        <v>81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4" t="s">
        <v>63</v>
      </c>
      <c r="C101" s="130"/>
      <c r="D101" s="130"/>
      <c r="E101" s="130"/>
      <c r="F101" s="130"/>
    </row>
    <row r="102" spans="2:6" ht="15">
      <c r="B102" s="135" t="s">
        <v>64</v>
      </c>
      <c r="C102" s="130"/>
      <c r="D102" s="130"/>
      <c r="E102" s="130"/>
      <c r="F102" s="130"/>
    </row>
    <row r="103" spans="2:6" ht="78" customHeight="1">
      <c r="B103" s="135" t="s">
        <v>65</v>
      </c>
      <c r="C103" s="130"/>
      <c r="D103" s="130"/>
      <c r="E103" s="130"/>
      <c r="F103" s="130"/>
    </row>
    <row r="104" spans="2:6" ht="15">
      <c r="B104" s="135" t="s">
        <v>66</v>
      </c>
      <c r="C104" s="130"/>
      <c r="D104" s="130"/>
      <c r="E104" s="130"/>
      <c r="F104" s="130"/>
    </row>
    <row r="105" spans="2:6" ht="15">
      <c r="B105" s="135" t="s">
        <v>67</v>
      </c>
      <c r="C105" s="130"/>
      <c r="D105" s="130"/>
      <c r="E105" s="130"/>
      <c r="F105" s="130"/>
    </row>
    <row r="106" spans="2:6" ht="15">
      <c r="B106" s="135" t="s">
        <v>68</v>
      </c>
      <c r="C106" s="130"/>
      <c r="D106" s="130"/>
      <c r="E106" s="130"/>
      <c r="F106" s="130"/>
    </row>
    <row r="107" spans="2:6" ht="15">
      <c r="B107" s="135" t="s">
        <v>69</v>
      </c>
      <c r="C107" s="130"/>
      <c r="D107" s="130"/>
      <c r="E107" s="130"/>
      <c r="F107" s="130"/>
    </row>
    <row r="108" spans="2:6" ht="15">
      <c r="B108" s="129" t="s">
        <v>70</v>
      </c>
      <c r="C108" s="130"/>
      <c r="D108" s="130"/>
      <c r="E108" s="130"/>
      <c r="F108" s="130"/>
    </row>
    <row r="110" spans="2:6" ht="15.75">
      <c r="B110" s="52" t="s">
        <v>71</v>
      </c>
      <c r="C110" s="131"/>
      <c r="D110" s="132"/>
      <c r="E110" s="132"/>
      <c r="F110" s="133"/>
    </row>
    <row r="111" spans="2:6" ht="30.75" customHeight="1">
      <c r="B111" s="52" t="s">
        <v>72</v>
      </c>
      <c r="C111" s="124" t="s">
        <v>73</v>
      </c>
      <c r="D111" s="124"/>
      <c r="E111" s="124" t="s">
        <v>74</v>
      </c>
      <c r="F111" s="124"/>
    </row>
    <row r="112" spans="2:6" ht="30.75" customHeight="1">
      <c r="B112" s="52" t="s">
        <v>75</v>
      </c>
      <c r="C112" s="124" t="s">
        <v>76</v>
      </c>
      <c r="D112" s="124"/>
      <c r="E112" s="124" t="s">
        <v>77</v>
      </c>
      <c r="F112" s="124"/>
    </row>
    <row r="113" spans="2:6" ht="15" customHeight="1">
      <c r="B113" s="125" t="s">
        <v>78</v>
      </c>
      <c r="C113" s="124" t="s">
        <v>79</v>
      </c>
      <c r="D113" s="124"/>
      <c r="E113" s="124" t="s">
        <v>80</v>
      </c>
      <c r="F113" s="124"/>
    </row>
    <row r="114" spans="2:6" ht="15">
      <c r="B114" s="125"/>
      <c r="C114" s="124"/>
      <c r="D114" s="124"/>
      <c r="E114" s="124"/>
      <c r="F114" s="124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2015-04-15T05:48:38Z</dcterms:modified>
  <cp:category/>
  <cp:version/>
  <cp:contentType/>
  <cp:contentStatus/>
</cp:coreProperties>
</file>