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<sst xmlns="http://schemas.openxmlformats.org/spreadsheetml/2006/main" count="176" uniqueCount="102">
  <si>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</si>
  <si>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</si>
  <si>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</si>
  <si>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</si>
  <si>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</si>
  <si>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</si>
  <si>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</si>
  <si>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</si>
  <si>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</si>
  <si>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</si>
  <si>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</si>
  <si>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</si>
  <si>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</si>
  <si>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</si>
  <si>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</si>
  <si>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</si>
  <si>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</si>
  <si>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</si>
  <si>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</si>
  <si>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</si>
  <si>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</si>
  <si>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</si>
  <si>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</si>
  <si>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</si>
  <si>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</si>
  <si>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</si>
  <si>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</si>
  <si>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</si>
  <si>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</si>
  <si>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</si>
  <si>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</si>
  <si>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</si>
  <si>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</si>
  <si>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</si>
  <si>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</si>
  <si>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</si>
  <si>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</si>
  <si>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</si>
  <si>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</si>
  <si>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</si>
  <si>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</si>
  <si>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</si>
  <si>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</si>
  <si>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</si>
  <si>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</si>
  <si>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</si>
  <si>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</si>
  <si>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</si>
  <si>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</si>
  <si>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</si>
  <si>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</si>
  <si>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</si>
  <si>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</si>
  <si>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</si>
  <si>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</si>
  <si>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</si>
  <si>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</si>
  <si>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</si>
  <si>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</si>
  <si>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</si>
  <si>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</si>
  <si>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</si>
  <si>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</si>
  <si>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</si>
  <si>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</si>
  <si>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</si>
  <si>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</si>
  <si>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</si>
  <si>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</si>
  <si>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</si>
  <si>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</si>
  <si>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</si>
  <si>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</si>
  <si>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</si>
  <si>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</si>
  <si>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</si>
  <si>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</si>
  <si>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</si>
  <si>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</si>
  <si>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</si>
  <si>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</si>
  <si>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</si>
  <si>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</si>
  <si>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</si>
  <si>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</si>
  <si>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</si>
  <si>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</si>
  <si>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</si>
  <si>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</si>
  <si>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</si>
  <si>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</si>
  <si>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</si>
  <si>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</si>
  <si>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</si>
  <si>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</si>
  <si>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</si>
  <si>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</si>
  <si>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TOCOM - Квітень '18 (¥/МT)</t>
  </si>
  <si>
    <t>CME - Квітень '18</t>
  </si>
  <si>
    <t>CME -Жовтень'18</t>
  </si>
  <si>
    <t>Euronext -Листопад '18 (€/МT)</t>
  </si>
  <si>
    <t>14 березня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</si>
</sst>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9" t="s">
        <v>101</v>
      </c>
      <c r="D4" s="160"/>
      <c r="E4" s="160"/>
      <c r="F4" s="16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6" t="s">
        <v>6</v>
      </c>
      <c r="F6" s="156"/>
      <c r="G6"/>
      <c r="H6"/>
      <c r="I6"/>
    </row>
    <row r="7" spans="2:6" s="6" customFormat="1" ht="15">
      <c r="B7" s="24" t="s">
        <v>80</v>
      </c>
      <c r="C7" s="117">
        <v>0.02</v>
      </c>
      <c r="D7" s="14">
        <v>3.842</v>
      </c>
      <c r="E7" s="117">
        <f aca="true" t="shared" si="0" ref="E7:F9">C7*39.3683</f>
        <v>0.787366</v>
      </c>
      <c r="F7" s="13">
        <f t="shared" si="0"/>
        <v>151.2530086</v>
      </c>
    </row>
    <row r="8" spans="2:6" s="6" customFormat="1" ht="15">
      <c r="B8" s="24" t="s">
        <v>83</v>
      </c>
      <c r="C8" s="117">
        <v>0.03</v>
      </c>
      <c r="D8" s="14">
        <v>3.882</v>
      </c>
      <c r="E8" s="117">
        <f t="shared" si="0"/>
        <v>1.1810489999999998</v>
      </c>
      <c r="F8" s="13">
        <f t="shared" si="0"/>
        <v>152.8277406</v>
      </c>
    </row>
    <row r="9" spans="2:17" s="6" customFormat="1" ht="15">
      <c r="B9" s="24" t="s">
        <v>90</v>
      </c>
      <c r="C9" s="117">
        <v>0.03</v>
      </c>
      <c r="D9" s="14">
        <v>3.962</v>
      </c>
      <c r="E9" s="117">
        <f t="shared" si="0"/>
        <v>1.1810489999999998</v>
      </c>
      <c r="F9" s="13">
        <f>D9*39.3683</f>
        <v>155.9772046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3" t="s">
        <v>7</v>
      </c>
      <c r="D11" s="154"/>
      <c r="E11" s="153" t="s">
        <v>6</v>
      </c>
      <c r="F11" s="15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85</v>
      </c>
      <c r="C12" s="120">
        <v>0.5</v>
      </c>
      <c r="D12" s="13">
        <v>165.25</v>
      </c>
      <c r="E12" s="120">
        <f aca="true" t="shared" si="1" ref="E12:F14">C12/$D$86</f>
        <v>0.6189650903689032</v>
      </c>
      <c r="F12" s="71">
        <f t="shared" si="1"/>
        <v>204.5679623669225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93</v>
      </c>
      <c r="C13" s="120">
        <v>0.25</v>
      </c>
      <c r="D13" s="13">
        <v>170.75</v>
      </c>
      <c r="E13" s="120">
        <f t="shared" si="1"/>
        <v>0.3094825451844516</v>
      </c>
      <c r="F13" s="71">
        <f t="shared" si="1"/>
        <v>211.37657836098046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100</v>
      </c>
      <c r="C14" s="162">
        <v>0</v>
      </c>
      <c r="D14" s="13">
        <v>169.5</v>
      </c>
      <c r="E14" s="162">
        <f t="shared" si="1"/>
        <v>0</v>
      </c>
      <c r="F14" s="71">
        <f t="shared" si="1"/>
        <v>209.8291656350582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6" t="s">
        <v>75</v>
      </c>
      <c r="D16" s="156"/>
      <c r="E16" s="153" t="s">
        <v>6</v>
      </c>
      <c r="F16" s="15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88</v>
      </c>
      <c r="C17" s="120">
        <v>660</v>
      </c>
      <c r="D17" s="87">
        <v>25350</v>
      </c>
      <c r="E17" s="120">
        <f aca="true" t="shared" si="2" ref="E17:F19">C17/$D$87</f>
        <v>6.23347185493011</v>
      </c>
      <c r="F17" s="71">
        <f t="shared" si="2"/>
        <v>239.42198715527013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20">
        <v>100</v>
      </c>
      <c r="D18" s="87">
        <v>24400</v>
      </c>
      <c r="E18" s="120">
        <f t="shared" si="2"/>
        <v>0.9444654325651681</v>
      </c>
      <c r="F18" s="71">
        <f t="shared" si="2"/>
        <v>230.44956554590104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95</v>
      </c>
      <c r="C19" s="118">
        <v>60</v>
      </c>
      <c r="D19" s="87">
        <v>24610</v>
      </c>
      <c r="E19" s="118">
        <f t="shared" si="2"/>
        <v>0.5666792595391009</v>
      </c>
      <c r="F19" s="71">
        <f>D19/$D$87</f>
        <v>232.43294295428788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3" t="s">
        <v>5</v>
      </c>
      <c r="D21" s="154"/>
      <c r="E21" s="156" t="s">
        <v>6</v>
      </c>
      <c r="F21" s="156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80</v>
      </c>
      <c r="C22" s="121">
        <v>0.102</v>
      </c>
      <c r="D22" s="14">
        <v>4.956</v>
      </c>
      <c r="E22" s="121">
        <f>C22*36.7437</f>
        <v>3.7478573999999996</v>
      </c>
      <c r="F22" s="13">
        <f aca="true" t="shared" si="3" ref="E22:F24">D22*36.7437</f>
        <v>182.1017772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83</v>
      </c>
      <c r="C23" s="121">
        <v>0.022</v>
      </c>
      <c r="D23" s="14">
        <v>4.886</v>
      </c>
      <c r="E23" s="121">
        <f t="shared" si="3"/>
        <v>0.8083613999999999</v>
      </c>
      <c r="F23" s="13">
        <f t="shared" si="3"/>
        <v>179.5297182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90</v>
      </c>
      <c r="C24" s="121">
        <v>0.016</v>
      </c>
      <c r="D24" s="91">
        <v>5.06</v>
      </c>
      <c r="E24" s="121">
        <f t="shared" si="3"/>
        <v>0.5878992</v>
      </c>
      <c r="F24" s="13">
        <f t="shared" si="3"/>
        <v>185.92312199999998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24"/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6" t="s">
        <v>9</v>
      </c>
      <c r="D26" s="156"/>
      <c r="E26" s="153" t="s">
        <v>10</v>
      </c>
      <c r="F26" s="15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20">
        <v>0.75</v>
      </c>
      <c r="D27" s="71">
        <v>164.75</v>
      </c>
      <c r="E27" s="120">
        <f aca="true" t="shared" si="4" ref="E27:F29">C27/$D$86</f>
        <v>0.9284476355533549</v>
      </c>
      <c r="F27" s="71">
        <f t="shared" si="4"/>
        <v>203.9489972765536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82</v>
      </c>
      <c r="C28" s="120">
        <v>0.5</v>
      </c>
      <c r="D28" s="13">
        <v>170.5</v>
      </c>
      <c r="E28" s="120">
        <f t="shared" si="4"/>
        <v>0.6189650903689032</v>
      </c>
      <c r="F28" s="71">
        <f t="shared" si="4"/>
        <v>211.067095815796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86</v>
      </c>
      <c r="C29" s="120">
        <v>0.25</v>
      </c>
      <c r="D29" s="13">
        <v>173.75</v>
      </c>
      <c r="E29" s="120">
        <f>C29/$D$86</f>
        <v>0.3094825451844516</v>
      </c>
      <c r="F29" s="71">
        <f t="shared" si="4"/>
        <v>215.09036890319388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6" t="s">
        <v>12</v>
      </c>
      <c r="D31" s="156"/>
      <c r="E31" s="156" t="s">
        <v>10</v>
      </c>
      <c r="F31" s="1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82</v>
      </c>
      <c r="C32" s="118">
        <v>0.25</v>
      </c>
      <c r="D32" s="13">
        <v>346.5</v>
      </c>
      <c r="E32" s="118">
        <f aca="true" t="shared" si="5" ref="E32:F34">C32/$D$86</f>
        <v>0.3094825451844516</v>
      </c>
      <c r="F32" s="71">
        <f t="shared" si="5"/>
        <v>428.94280762564995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18">
        <v>1</v>
      </c>
      <c r="D33" s="13">
        <v>343.75</v>
      </c>
      <c r="E33" s="118">
        <f t="shared" si="5"/>
        <v>1.2379301807378065</v>
      </c>
      <c r="F33" s="71">
        <f t="shared" si="5"/>
        <v>425.53849962862097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94</v>
      </c>
      <c r="C34" s="118">
        <v>0.75</v>
      </c>
      <c r="D34" s="66">
        <v>348</v>
      </c>
      <c r="E34" s="118">
        <f t="shared" si="5"/>
        <v>0.9284476355533549</v>
      </c>
      <c r="F34" s="71">
        <f t="shared" si="5"/>
        <v>430.7997028967566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1" t="s">
        <v>5</v>
      </c>
      <c r="D36" s="152"/>
      <c r="E36" s="151" t="s">
        <v>6</v>
      </c>
      <c r="F36" s="15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7">
        <v>0.046</v>
      </c>
      <c r="D37" s="75" t="s">
        <v>73</v>
      </c>
      <c r="E37" s="117">
        <f aca="true" t="shared" si="6" ref="E37:F39">C37*58.0164</f>
        <v>2.6687543999999996</v>
      </c>
      <c r="F37" s="71" t="s">
        <v>73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83</v>
      </c>
      <c r="C38" s="117">
        <v>0.074</v>
      </c>
      <c r="D38" s="75">
        <v>2.566</v>
      </c>
      <c r="E38" s="117">
        <f t="shared" si="6"/>
        <v>4.2932136</v>
      </c>
      <c r="F38" s="71">
        <f t="shared" si="6"/>
        <v>148.87008239999997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91</v>
      </c>
      <c r="C39" s="117">
        <v>0.066</v>
      </c>
      <c r="D39" s="75">
        <v>2.592</v>
      </c>
      <c r="E39" s="117">
        <f t="shared" si="6"/>
        <v>3.8290824</v>
      </c>
      <c r="F39" s="71">
        <f t="shared" si="6"/>
        <v>150.3785088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24"/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1" t="s">
        <v>5</v>
      </c>
      <c r="D41" s="152"/>
      <c r="E41" s="151" t="s">
        <v>6</v>
      </c>
      <c r="F41" s="15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81</v>
      </c>
      <c r="C42" s="117">
        <v>0.12</v>
      </c>
      <c r="D42" s="75">
        <v>10.324</v>
      </c>
      <c r="E42" s="117">
        <f aca="true" t="shared" si="7" ref="E42:F44">C42*36.7437</f>
        <v>4.409243999999999</v>
      </c>
      <c r="F42" s="71">
        <f t="shared" si="7"/>
        <v>379.3419588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83</v>
      </c>
      <c r="C43" s="117">
        <v>0.164</v>
      </c>
      <c r="D43" s="75">
        <v>10.304</v>
      </c>
      <c r="E43" s="117">
        <f t="shared" si="7"/>
        <v>6.0259668</v>
      </c>
      <c r="F43" s="71">
        <f t="shared" si="7"/>
        <v>378.6070848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91</v>
      </c>
      <c r="C44" s="117">
        <v>0.164</v>
      </c>
      <c r="D44" s="75">
        <v>10.42</v>
      </c>
      <c r="E44" s="117">
        <f t="shared" si="7"/>
        <v>6.0259668</v>
      </c>
      <c r="F44" s="71">
        <f t="shared" si="7"/>
        <v>382.869354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21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6" t="s">
        <v>74</v>
      </c>
      <c r="D46" s="156"/>
      <c r="E46" s="153" t="s">
        <v>6</v>
      </c>
      <c r="F46" s="154"/>
      <c r="G46" s="23"/>
      <c r="H46" s="23"/>
      <c r="I46" s="23"/>
      <c r="K46" s="23"/>
      <c r="L46" s="23"/>
      <c r="M46" s="23"/>
    </row>
    <row r="47" spans="2:13" s="6" customFormat="1" ht="15">
      <c r="B47" s="24" t="s">
        <v>97</v>
      </c>
      <c r="C47" s="139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87</v>
      </c>
      <c r="C48" s="139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9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2" customFormat="1" ht="15">
      <c r="B52" s="24" t="s">
        <v>80</v>
      </c>
      <c r="C52" s="117">
        <v>4</v>
      </c>
      <c r="D52" s="76">
        <v>373.9</v>
      </c>
      <c r="E52" s="117">
        <f aca="true" t="shared" si="8" ref="E52:F54">C52*1.1023</f>
        <v>4.4092</v>
      </c>
      <c r="F52" s="76">
        <f t="shared" si="8"/>
        <v>412.14997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83</v>
      </c>
      <c r="C53" s="117">
        <v>4.6</v>
      </c>
      <c r="D53" s="76">
        <v>370.7</v>
      </c>
      <c r="E53" s="117">
        <f t="shared" si="8"/>
        <v>5.07058</v>
      </c>
      <c r="F53" s="76">
        <f t="shared" si="8"/>
        <v>408.62261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91</v>
      </c>
      <c r="C54" s="117">
        <v>5</v>
      </c>
      <c r="D54" s="105">
        <v>372</v>
      </c>
      <c r="E54" s="117">
        <f>C54*1.1023</f>
        <v>5.5115</v>
      </c>
      <c r="F54" s="76">
        <f t="shared" si="8"/>
        <v>410.0556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1" t="s">
        <v>18</v>
      </c>
      <c r="D56" s="152"/>
      <c r="E56" s="151" t="s">
        <v>19</v>
      </c>
      <c r="F56" s="15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80</v>
      </c>
      <c r="C57" s="118">
        <v>0.24</v>
      </c>
      <c r="D57" s="71" t="s">
        <v>73</v>
      </c>
      <c r="E57" s="118">
        <f aca="true" t="shared" si="9" ref="E57:F59">C57/454*1000</f>
        <v>0.5286343612334802</v>
      </c>
      <c r="F57" s="71" t="s">
        <v>73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83</v>
      </c>
      <c r="C58" s="118">
        <v>0.51</v>
      </c>
      <c r="D58" s="71">
        <v>31.71</v>
      </c>
      <c r="E58" s="118">
        <f t="shared" si="9"/>
        <v>1.1233480176211454</v>
      </c>
      <c r="F58" s="71">
        <f t="shared" si="9"/>
        <v>69.84581497797357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91</v>
      </c>
      <c r="C59" s="118">
        <v>0.5</v>
      </c>
      <c r="D59" s="71">
        <v>31.94</v>
      </c>
      <c r="E59" s="118">
        <f t="shared" si="9"/>
        <v>1.1013215859030838</v>
      </c>
      <c r="F59" s="71">
        <f t="shared" si="9"/>
        <v>70.35242290748899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20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1" t="s">
        <v>21</v>
      </c>
      <c r="D61" s="152"/>
      <c r="E61" s="151" t="s">
        <v>6</v>
      </c>
      <c r="F61" s="15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80</v>
      </c>
      <c r="C62" s="124">
        <v>0</v>
      </c>
      <c r="D62" s="75" t="s">
        <v>73</v>
      </c>
      <c r="E62" s="124">
        <f aca="true" t="shared" si="10" ref="E62:F64">C62*22.026</f>
        <v>0</v>
      </c>
      <c r="F62" s="71" t="s">
        <v>73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83</v>
      </c>
      <c r="C63" s="121">
        <v>0.07</v>
      </c>
      <c r="D63" s="75">
        <v>12.355</v>
      </c>
      <c r="E63" s="121">
        <f t="shared" si="10"/>
        <v>1.5418200000000002</v>
      </c>
      <c r="F63" s="71">
        <f t="shared" si="10"/>
        <v>272.13123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91</v>
      </c>
      <c r="C64" s="121">
        <v>0.065</v>
      </c>
      <c r="D64" s="75">
        <v>12.43</v>
      </c>
      <c r="E64" s="121">
        <f t="shared" si="10"/>
        <v>1.4316900000000001</v>
      </c>
      <c r="F64" s="71">
        <f t="shared" si="10"/>
        <v>273.78318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6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51" t="s">
        <v>23</v>
      </c>
      <c r="D66" s="152"/>
      <c r="E66" s="151" t="s">
        <v>24</v>
      </c>
      <c r="F66" s="152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80</v>
      </c>
      <c r="C67" s="121">
        <v>0.005</v>
      </c>
      <c r="D67" s="75">
        <v>1.525</v>
      </c>
      <c r="E67" s="121">
        <f aca="true" t="shared" si="11" ref="E67:F69">C67/3.785</f>
        <v>0.001321003963011889</v>
      </c>
      <c r="F67" s="71">
        <f t="shared" si="11"/>
        <v>0.4029062087186261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92</v>
      </c>
      <c r="C68" s="121">
        <v>0.003</v>
      </c>
      <c r="D68" s="75">
        <v>1.535</v>
      </c>
      <c r="E68" s="121">
        <f t="shared" si="11"/>
        <v>0.0007926023778071334</v>
      </c>
      <c r="F68" s="71">
        <f t="shared" si="11"/>
        <v>0.4055482166446499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83</v>
      </c>
      <c r="C69" s="121">
        <v>0.003</v>
      </c>
      <c r="D69" s="75" t="s">
        <v>73</v>
      </c>
      <c r="E69" s="121">
        <f t="shared" si="11"/>
        <v>0.0007926023778071334</v>
      </c>
      <c r="F69" s="71" t="s">
        <v>73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51" t="s">
        <v>26</v>
      </c>
      <c r="D71" s="152"/>
      <c r="E71" s="151" t="s">
        <v>27</v>
      </c>
      <c r="F71" s="152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80</v>
      </c>
      <c r="C72" s="137">
        <v>0.00225</v>
      </c>
      <c r="D72" s="131">
        <v>0.7095</v>
      </c>
      <c r="E72" s="137">
        <f>C72/454*100</f>
        <v>0.0004955947136563876</v>
      </c>
      <c r="F72" s="77">
        <f>D72/454*1000</f>
        <v>1.5627753303964758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98</v>
      </c>
      <c r="C73" s="137">
        <v>0.01</v>
      </c>
      <c r="D73" s="131">
        <v>0.70475</v>
      </c>
      <c r="E73" s="137">
        <f>C73/454*100</f>
        <v>0.0022026431718061676</v>
      </c>
      <c r="F73" s="77">
        <f>D73/454*1000</f>
        <v>1.5523127753303965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83</v>
      </c>
      <c r="C74" s="137">
        <v>0.0095</v>
      </c>
      <c r="D74" s="131">
        <v>0.7115</v>
      </c>
      <c r="E74" s="137">
        <f>C74/454*100</f>
        <v>0.002092511013215859</v>
      </c>
      <c r="F74" s="77">
        <f>D74/454*1000</f>
        <v>1.5671806167400881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8" t="s">
        <v>26</v>
      </c>
      <c r="D76" s="158"/>
      <c r="E76" s="151" t="s">
        <v>29</v>
      </c>
      <c r="F76" s="15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22">
        <v>0.0014</v>
      </c>
      <c r="D77" s="132">
        <v>0.1276</v>
      </c>
      <c r="E77" s="122">
        <f aca="true" t="shared" si="12" ref="E77:F79">C77/454*1000000</f>
        <v>3.0837004405286343</v>
      </c>
      <c r="F77" s="71">
        <f t="shared" si="12"/>
        <v>281.0572687224669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91</v>
      </c>
      <c r="C78" s="122">
        <v>0.0008</v>
      </c>
      <c r="D78" s="132" t="s">
        <v>73</v>
      </c>
      <c r="E78" s="122">
        <f t="shared" si="12"/>
        <v>1.762114537444934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99</v>
      </c>
      <c r="C79" s="122">
        <v>0.0006</v>
      </c>
      <c r="D79" s="132" t="s">
        <v>73</v>
      </c>
      <c r="E79" s="122">
        <f t="shared" si="12"/>
        <v>1.3215859030837005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40" t="s">
        <v>73</v>
      </c>
      <c r="E85" s="133">
        <v>1.238</v>
      </c>
      <c r="F85" s="133">
        <v>0.0094</v>
      </c>
      <c r="G85" s="133">
        <v>1.3983</v>
      </c>
      <c r="H85" s="133">
        <v>1.0589</v>
      </c>
      <c r="I85" s="133">
        <v>0.7722</v>
      </c>
      <c r="J85" s="133">
        <v>0.7869</v>
      </c>
      <c r="K85" s="133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0.8078</v>
      </c>
      <c r="E86" s="134" t="s">
        <v>73</v>
      </c>
      <c r="F86" s="134">
        <v>0.0076</v>
      </c>
      <c r="G86" s="134">
        <v>1.1295</v>
      </c>
      <c r="H86" s="134">
        <v>0.8553</v>
      </c>
      <c r="I86" s="134">
        <v>0.6237</v>
      </c>
      <c r="J86" s="134">
        <v>0.6356</v>
      </c>
      <c r="K86" s="134">
        <v>0.103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105.88</v>
      </c>
      <c r="E87" s="133">
        <v>131.0794</v>
      </c>
      <c r="F87" s="133" t="s">
        <v>73</v>
      </c>
      <c r="G87" s="133">
        <v>148.052</v>
      </c>
      <c r="H87" s="133">
        <v>112.1135</v>
      </c>
      <c r="I87" s="133">
        <v>81.7606</v>
      </c>
      <c r="J87" s="133">
        <v>83.317</v>
      </c>
      <c r="K87" s="133">
        <v>13.5029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0.7152</v>
      </c>
      <c r="E88" s="134">
        <v>0.8854</v>
      </c>
      <c r="F88" s="134">
        <v>0.0068</v>
      </c>
      <c r="G88" s="134" t="s">
        <v>73</v>
      </c>
      <c r="H88" s="134">
        <v>0.7573</v>
      </c>
      <c r="I88" s="134">
        <v>0.5522</v>
      </c>
      <c r="J88" s="134">
        <v>0.5628</v>
      </c>
      <c r="K88" s="134">
        <v>0.0912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0.9444</v>
      </c>
      <c r="E89" s="133">
        <v>1.1692</v>
      </c>
      <c r="F89" s="133">
        <v>0.0089</v>
      </c>
      <c r="G89" s="133">
        <v>1.3206</v>
      </c>
      <c r="H89" s="133" t="s">
        <v>73</v>
      </c>
      <c r="I89" s="133">
        <v>0.7293</v>
      </c>
      <c r="J89" s="133">
        <v>0.7431</v>
      </c>
      <c r="K89" s="133">
        <v>0.1204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1.295</v>
      </c>
      <c r="E90" s="134">
        <v>1.6032</v>
      </c>
      <c r="F90" s="134">
        <v>0.0122</v>
      </c>
      <c r="G90" s="134">
        <v>1.8108</v>
      </c>
      <c r="H90" s="134">
        <v>1.3712</v>
      </c>
      <c r="I90" s="134" t="s">
        <v>73</v>
      </c>
      <c r="J90" s="134">
        <v>1.019</v>
      </c>
      <c r="K90" s="134">
        <v>0.1652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1.2708</v>
      </c>
      <c r="E91" s="133">
        <v>1.5733</v>
      </c>
      <c r="F91" s="133">
        <v>0.012</v>
      </c>
      <c r="G91" s="133">
        <v>1.777</v>
      </c>
      <c r="H91" s="133">
        <v>1.3456</v>
      </c>
      <c r="I91" s="133">
        <v>0.9813</v>
      </c>
      <c r="J91" s="133" t="s">
        <v>73</v>
      </c>
      <c r="K91" s="133">
        <v>0.1621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7.8413</v>
      </c>
      <c r="E92" s="134">
        <v>9.7075</v>
      </c>
      <c r="F92" s="134">
        <v>0.0741</v>
      </c>
      <c r="G92" s="134">
        <v>10.9645</v>
      </c>
      <c r="H92" s="134">
        <v>8.3029</v>
      </c>
      <c r="I92" s="134">
        <v>6.0551</v>
      </c>
      <c r="J92" s="134">
        <v>6.1703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55</v>
      </c>
      <c r="C114" s="155"/>
      <c r="D114" s="155"/>
      <c r="E114" s="155"/>
      <c r="F114" s="155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1" t="s">
        <v>56</v>
      </c>
      <c r="C115" s="141"/>
      <c r="D115" s="141"/>
      <c r="E115" s="141"/>
      <c r="F115" s="141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1" t="s">
        <v>57</v>
      </c>
      <c r="C116" s="141"/>
      <c r="D116" s="141"/>
      <c r="E116" s="141"/>
      <c r="F116" s="141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1" t="s">
        <v>58</v>
      </c>
      <c r="C117" s="141"/>
      <c r="D117" s="141"/>
      <c r="E117" s="141"/>
      <c r="F117" s="141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1" t="s">
        <v>59</v>
      </c>
      <c r="C118" s="141"/>
      <c r="D118" s="141"/>
      <c r="E118" s="141"/>
      <c r="F118" s="141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1" t="s">
        <v>60</v>
      </c>
      <c r="C119" s="141"/>
      <c r="D119" s="141"/>
      <c r="E119" s="141"/>
      <c r="F119" s="141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1" t="s">
        <v>61</v>
      </c>
      <c r="C120" s="141"/>
      <c r="D120" s="141"/>
      <c r="E120" s="141"/>
      <c r="F120" s="141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7" t="s">
        <v>62</v>
      </c>
      <c r="C121" s="157"/>
      <c r="D121" s="157"/>
      <c r="E121" s="157"/>
      <c r="F121" s="157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48"/>
      <c r="D123" s="150"/>
      <c r="E123" s="150"/>
      <c r="F123" s="149"/>
      <c r="G123" s="125"/>
      <c r="H123" s="125"/>
    </row>
    <row r="124" spans="2:8" ht="30.75" customHeight="1">
      <c r="B124" s="32" t="s">
        <v>64</v>
      </c>
      <c r="C124" s="148" t="s">
        <v>65</v>
      </c>
      <c r="D124" s="149"/>
      <c r="E124" s="148" t="s">
        <v>66</v>
      </c>
      <c r="F124" s="149"/>
      <c r="G124" s="125"/>
      <c r="H124" s="125"/>
    </row>
    <row r="125" spans="2:8" ht="30.75" customHeight="1">
      <c r="B125" s="32" t="s">
        <v>67</v>
      </c>
      <c r="C125" s="148" t="s">
        <v>68</v>
      </c>
      <c r="D125" s="149"/>
      <c r="E125" s="148" t="s">
        <v>69</v>
      </c>
      <c r="F125" s="149"/>
      <c r="G125" s="125"/>
      <c r="H125" s="125"/>
    </row>
    <row r="126" spans="2:8" ht="15" customHeight="1">
      <c r="B126" s="142" t="s">
        <v>70</v>
      </c>
      <c r="C126" s="144" t="s">
        <v>71</v>
      </c>
      <c r="D126" s="145"/>
      <c r="E126" s="144" t="s">
        <v>72</v>
      </c>
      <c r="F126" s="145"/>
      <c r="G126" s="125"/>
      <c r="H126" s="125"/>
    </row>
    <row r="127" spans="2:8" ht="15" customHeight="1">
      <c r="B127" s="143"/>
      <c r="C127" s="146"/>
      <c r="D127" s="147"/>
      <c r="E127" s="146"/>
      <c r="F127" s="147"/>
      <c r="G127" s="125"/>
      <c r="H127" s="125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2018-03-15T05:44:10Z</dcterms:modified>
  <cp:category/>
  <cp:version/>
  <cp:contentType/>
  <cp:contentStatus/>
</cp:coreProperties>
</file>