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<sst xmlns="http://schemas.openxmlformats.org/spreadsheetml/2006/main" count="170" uniqueCount="105">
  <si>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</si>
  <si>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</si>
  <si>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</si>
  <si>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</si>
  <si>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</si>
  <si>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</si>
  <si>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</si>
  <si>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</si>
  <si>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</si>
  <si>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</si>
  <si>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</si>
  <si>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</si>
  <si>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</si>
  <si>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</si>
  <si>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</si>
  <si>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</si>
  <si>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</si>
  <si>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</si>
  <si>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</si>
  <si>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</si>
  <si>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</si>
  <si>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</si>
  <si>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</si>
  <si>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</si>
  <si>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</si>
  <si>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</si>
  <si>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</si>
  <si>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</si>
  <si>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</si>
  <si>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</si>
  <si>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</si>
  <si>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</si>
  <si>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</si>
  <si>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</si>
  <si>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</si>
  <si>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</si>
  <si>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</si>
  <si>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</si>
  <si>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</si>
  <si>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</si>
  <si>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</si>
  <si>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</si>
  <si>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</si>
  <si>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</si>
  <si>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</si>
  <si>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</si>
  <si>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</si>
  <si>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</si>
  <si>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</si>
  <si>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</si>
  <si>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</si>
  <si>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</si>
  <si>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</si>
  <si>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</si>
  <si>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</si>
  <si>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</si>
  <si>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</si>
  <si>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</si>
  <si>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</si>
  <si>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</si>
  <si>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</si>
  <si>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</si>
  <si>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</si>
  <si>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</si>
  <si>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</si>
  <si>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</si>
  <si>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</si>
  <si>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</si>
  <si>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</si>
  <si>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</si>
  <si>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</si>
  <si>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</si>
  <si>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</si>
  <si>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</si>
  <si>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</si>
  <si>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</si>
  <si>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</si>
  <si>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</si>
  <si>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</si>
  <si>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</si>
  <si>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</si>
  <si>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-Травень'20</t>
  </si>
  <si>
    <t>CME - Січень'20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</si>
  <si>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</si>
  <si>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</si>
  <si>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</si>
  <si>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</si>
  <si>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</si>
  <si>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</si>
  <si>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</si>
  <si>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</si>
  <si>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</si>
  <si>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</si>
  <si>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</si>
  <si>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</si>
  <si>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</si>
  <si>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</si>
  <si>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</si>
  <si>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</si>
  <si>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</si>
  <si>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CME - Трвень'20</t>
  </si>
  <si>
    <t>Euronext -Червень '20 (€/МT)</t>
  </si>
  <si>
    <t>Euronext -Серпнь '20 (€/МT)</t>
  </si>
  <si>
    <t>CME -Квітень'20</t>
  </si>
  <si>
    <t>14 січня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</si>
</sst>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4">
      <selection activeCell="H72" sqref="H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104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8" t="s">
        <v>5</v>
      </c>
      <c r="D6" s="139"/>
      <c r="E6" s="138" t="s">
        <v>6</v>
      </c>
      <c r="F6" s="139"/>
      <c r="G6"/>
      <c r="H6"/>
      <c r="I6"/>
    </row>
    <row r="7" spans="2:6" s="6" customFormat="1" ht="15">
      <c r="B7" s="24" t="s">
        <v>78</v>
      </c>
      <c r="C7" s="113">
        <v>0.004</v>
      </c>
      <c r="D7" s="14">
        <v>3.89</v>
      </c>
      <c r="E7" s="113">
        <v>0.079</v>
      </c>
      <c r="F7" s="13">
        <v>151.33</v>
      </c>
    </row>
    <row r="8" spans="2:6" s="6" customFormat="1" ht="15">
      <c r="B8" s="24" t="s">
        <v>86</v>
      </c>
      <c r="C8" s="113">
        <v>0.002</v>
      </c>
      <c r="D8" s="14">
        <v>3.956</v>
      </c>
      <c r="E8" s="113">
        <v>0</v>
      </c>
      <c r="F8" s="13">
        <v>153.93</v>
      </c>
    </row>
    <row r="9" spans="2:17" s="6" customFormat="1" ht="15">
      <c r="B9" s="24" t="s">
        <v>99</v>
      </c>
      <c r="C9" s="113">
        <v>0.004</v>
      </c>
      <c r="D9" s="14">
        <v>4.014</v>
      </c>
      <c r="E9" s="11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8" t="s">
        <v>7</v>
      </c>
      <c r="D11" s="139"/>
      <c r="E11" s="138" t="s">
        <v>6</v>
      </c>
      <c r="F11" s="13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36">
        <v>0.14</v>
      </c>
      <c r="D12" s="13">
        <v>173.25</v>
      </c>
      <c r="E12" s="136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101</v>
      </c>
      <c r="C13" s="136">
        <v>0.14</v>
      </c>
      <c r="D13" s="13">
        <v>177</v>
      </c>
      <c r="E13" s="136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102</v>
      </c>
      <c r="C14" s="129">
        <v>0</v>
      </c>
      <c r="D14" s="13">
        <v>179</v>
      </c>
      <c r="E14" s="129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2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4" t="s">
        <v>74</v>
      </c>
      <c r="D16" s="164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42">
        <v>250</v>
      </c>
      <c r="D17" s="87">
        <v>25050</v>
      </c>
      <c r="E17" s="136">
        <f aca="true" t="shared" si="0" ref="E17:F19">C17/$D$87</f>
        <v>2.275002275002275</v>
      </c>
      <c r="F17" s="71">
        <f t="shared" si="0"/>
        <v>227.95522795522794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2">
        <v>300</v>
      </c>
      <c r="D18" s="87">
        <v>25300</v>
      </c>
      <c r="E18" s="136">
        <f t="shared" si="0"/>
        <v>2.73000273000273</v>
      </c>
      <c r="F18" s="71">
        <f t="shared" si="0"/>
        <v>230.23023023023023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2">
        <v>210</v>
      </c>
      <c r="D19" s="87">
        <v>23870</v>
      </c>
      <c r="E19" s="136">
        <f t="shared" si="0"/>
        <v>1.911001911001911</v>
      </c>
      <c r="F19" s="71">
        <f t="shared" si="0"/>
        <v>217.2172172172172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64" t="s">
        <v>6</v>
      </c>
      <c r="F21" s="16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35">
        <v>0.062</v>
      </c>
      <c r="D22" s="14">
        <v>5.686</v>
      </c>
      <c r="E22" s="135">
        <f aca="true" t="shared" si="1" ref="E22:F24">C22*36.7437</f>
        <v>2.2781094</v>
      </c>
      <c r="F22" s="13">
        <f t="shared" si="1"/>
        <v>208.9246782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86</v>
      </c>
      <c r="C23" s="135">
        <v>0.054</v>
      </c>
      <c r="D23" s="14">
        <v>5.704</v>
      </c>
      <c r="E23" s="135">
        <f t="shared" si="1"/>
        <v>1.9841597999999998</v>
      </c>
      <c r="F23" s="13">
        <f t="shared" si="1"/>
        <v>209.58606479999997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35">
        <v>0.05</v>
      </c>
      <c r="D24" s="75">
        <v>5.716</v>
      </c>
      <c r="E24" s="135">
        <f t="shared" si="1"/>
        <v>1.8371849999999998</v>
      </c>
      <c r="F24" s="13">
        <f t="shared" si="1"/>
        <v>210.0269892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4" t="s">
        <v>9</v>
      </c>
      <c r="D26" s="164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5">
        <v>0.52</v>
      </c>
      <c r="D27" s="71">
        <v>194</v>
      </c>
      <c r="E27" s="141">
        <f>C27*36.7437</f>
        <v>19.106724</v>
      </c>
      <c r="F27" s="71">
        <f>D27/$D$86</f>
        <v>215.93944790739093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5">
        <v>0.65</v>
      </c>
      <c r="D28" s="13">
        <v>192.75</v>
      </c>
      <c r="E28" s="141">
        <f>C28*36.7437</f>
        <v>23.883405</v>
      </c>
      <c r="F28" s="71">
        <f>D28/$D$86</f>
        <v>214.5480854853072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35">
        <v>0.67</v>
      </c>
      <c r="D29" s="13">
        <v>188.5</v>
      </c>
      <c r="E29" s="141">
        <f>C29*36.7437</f>
        <v>24.618279</v>
      </c>
      <c r="F29" s="71">
        <f>D29/$D$86</f>
        <v>209.81745325022263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4" t="s">
        <v>12</v>
      </c>
      <c r="D31" s="164"/>
      <c r="E31" s="164" t="s">
        <v>10</v>
      </c>
      <c r="F31" s="16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7">
        <v>0.83</v>
      </c>
      <c r="D32" s="13">
        <v>417</v>
      </c>
      <c r="E32" s="127">
        <f>C32/$D$86</f>
        <v>0.9238646482635797</v>
      </c>
      <c r="F32" s="71">
        <f aca="true" t="shared" si="2" ref="E32:F34">D32/$D$86</f>
        <v>464.1585040071238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27">
        <v>0.66</v>
      </c>
      <c r="D33" s="13">
        <v>412.25</v>
      </c>
      <c r="E33" s="127">
        <f t="shared" si="2"/>
        <v>0.7346393588601959</v>
      </c>
      <c r="F33" s="71">
        <f>D33/$D$86</f>
        <v>458.8713268032057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94</v>
      </c>
      <c r="C34" s="127">
        <v>0.45</v>
      </c>
      <c r="D34" s="13">
        <v>389.25</v>
      </c>
      <c r="E34" s="127">
        <f t="shared" si="2"/>
        <v>0.5008904719501336</v>
      </c>
      <c r="F34" s="71">
        <f t="shared" si="2"/>
        <v>433.2702582368656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35">
        <v>0.02</v>
      </c>
      <c r="D37" s="75">
        <v>3.132</v>
      </c>
      <c r="E37" s="135">
        <f aca="true" t="shared" si="3" ref="E37:F39">C37*58.0164</f>
        <v>1.160328</v>
      </c>
      <c r="F37" s="71">
        <f t="shared" si="3"/>
        <v>181.7073648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86</v>
      </c>
      <c r="C38" s="135">
        <v>0.014</v>
      </c>
      <c r="D38" s="75">
        <v>3.066</v>
      </c>
      <c r="E38" s="135">
        <f t="shared" si="3"/>
        <v>0.8122296</v>
      </c>
      <c r="F38" s="71">
        <f t="shared" si="3"/>
        <v>177.8782824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35">
        <v>0.026</v>
      </c>
      <c r="D39" s="75">
        <v>3</v>
      </c>
      <c r="E39" s="135">
        <f t="shared" si="3"/>
        <v>1.5084263999999998</v>
      </c>
      <c r="F39" s="71">
        <f t="shared" si="3"/>
        <v>174.04919999999998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3">
        <v>0.006</v>
      </c>
      <c r="D42" s="75">
        <v>9.316</v>
      </c>
      <c r="E42" s="113">
        <f>C42*36.7437</f>
        <v>0.2204622</v>
      </c>
      <c r="F42" s="71">
        <f aca="true" t="shared" si="4" ref="E42:F44">D42*36.7437</f>
        <v>342.3043092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65">
        <v>0</v>
      </c>
      <c r="D43" s="75">
        <v>9.41</v>
      </c>
      <c r="E43" s="165">
        <f t="shared" si="4"/>
        <v>0</v>
      </c>
      <c r="F43" s="71">
        <f t="shared" si="4"/>
        <v>345.758217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65">
        <v>0</v>
      </c>
      <c r="D44" s="75">
        <v>9.55</v>
      </c>
      <c r="E44" s="165">
        <f t="shared" si="4"/>
        <v>0</v>
      </c>
      <c r="F44" s="71">
        <f t="shared" si="4"/>
        <v>350.902335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6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4" t="s">
        <v>73</v>
      </c>
      <c r="D46" s="164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82</v>
      </c>
      <c r="C52" s="113">
        <v>1.8</v>
      </c>
      <c r="D52" s="76">
        <v>298.8</v>
      </c>
      <c r="E52" s="113">
        <f>C52*1.1023</f>
        <v>1.9841400000000002</v>
      </c>
      <c r="F52" s="76">
        <f aca="true" t="shared" si="5" ref="E52:F54">D52*1.1023</f>
        <v>329.36724000000004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78</v>
      </c>
      <c r="C53" s="113">
        <v>1.8</v>
      </c>
      <c r="D53" s="76">
        <v>302.9</v>
      </c>
      <c r="E53" s="113">
        <f t="shared" si="5"/>
        <v>1.9841400000000002</v>
      </c>
      <c r="F53" s="76">
        <f t="shared" si="5"/>
        <v>333.88667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3">
        <v>1.4</v>
      </c>
      <c r="D54" s="76">
        <v>307</v>
      </c>
      <c r="E54" s="113">
        <f>C54*1.1023</f>
        <v>1.54322</v>
      </c>
      <c r="F54" s="76">
        <f t="shared" si="5"/>
        <v>338.40610000000004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6">
        <v>0.01</v>
      </c>
      <c r="D57" s="71">
        <v>33.7</v>
      </c>
      <c r="E57" s="136">
        <f>C57/454*1000</f>
        <v>0.022026431718061675</v>
      </c>
      <c r="F57" s="71">
        <f aca="true" t="shared" si="6" ref="E57:F59">D57/454*1000</f>
        <v>74.22907488986785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78</v>
      </c>
      <c r="C58" s="136">
        <v>0.12</v>
      </c>
      <c r="D58" s="71">
        <v>34.07</v>
      </c>
      <c r="E58" s="136">
        <f t="shared" si="6"/>
        <v>0.2643171806167401</v>
      </c>
      <c r="F58" s="71">
        <f t="shared" si="6"/>
        <v>75.04405286343612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100</v>
      </c>
      <c r="C59" s="136">
        <v>0.13</v>
      </c>
      <c r="D59" s="71">
        <v>34.4</v>
      </c>
      <c r="E59" s="136">
        <f t="shared" si="6"/>
        <v>0.28634361233480177</v>
      </c>
      <c r="F59" s="71">
        <f t="shared" si="6"/>
        <v>75.77092511013215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35">
        <v>0.08</v>
      </c>
      <c r="D62" s="75">
        <v>12.96</v>
      </c>
      <c r="E62" s="135">
        <f aca="true" t="shared" si="7" ref="E62:F64">C62*22.026</f>
        <v>1.76208</v>
      </c>
      <c r="F62" s="71">
        <f t="shared" si="7"/>
        <v>285.45696000000004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35">
        <v>0.13</v>
      </c>
      <c r="D63" s="75">
        <v>13.375</v>
      </c>
      <c r="E63" s="135">
        <f t="shared" si="7"/>
        <v>2.8633800000000003</v>
      </c>
      <c r="F63" s="71">
        <f t="shared" si="7"/>
        <v>294.59775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86</v>
      </c>
      <c r="C64" s="135">
        <v>0.135</v>
      </c>
      <c r="D64" s="75">
        <v>13.425</v>
      </c>
      <c r="E64" s="135">
        <f t="shared" si="7"/>
        <v>2.97351</v>
      </c>
      <c r="F64" s="71">
        <f t="shared" si="7"/>
        <v>295.69905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4" t="s">
        <v>77</v>
      </c>
      <c r="D66" s="155"/>
      <c r="E66" s="154" t="s">
        <v>23</v>
      </c>
      <c r="F66" s="155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95</v>
      </c>
      <c r="C67" s="113">
        <v>0.007</v>
      </c>
      <c r="D67" s="75">
        <v>1.349</v>
      </c>
      <c r="E67" s="113">
        <f aca="true" t="shared" si="8" ref="E67:F69">C67/3.785</f>
        <v>0.0018494055482166445</v>
      </c>
      <c r="F67" s="71">
        <f t="shared" si="8"/>
        <v>0.35640686922060766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96</v>
      </c>
      <c r="C68" s="113">
        <v>0.007</v>
      </c>
      <c r="D68" s="75">
        <v>1.376</v>
      </c>
      <c r="E68" s="113">
        <f t="shared" si="8"/>
        <v>0.0018494055482166445</v>
      </c>
      <c r="F68" s="71">
        <f t="shared" si="8"/>
        <v>0.36354029062087184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103</v>
      </c>
      <c r="C69" s="113">
        <v>0.007</v>
      </c>
      <c r="D69" s="75" t="s">
        <v>72</v>
      </c>
      <c r="E69" s="113">
        <f t="shared" si="8"/>
        <v>0.0018494055482166445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4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91</v>
      </c>
      <c r="C72" s="137">
        <v>0.0055</v>
      </c>
      <c r="D72" s="122">
        <v>1.2405</v>
      </c>
      <c r="E72" s="137">
        <f>C72/454*100</f>
        <v>0.001211453744493392</v>
      </c>
      <c r="F72" s="77">
        <f>D72/454*1000</f>
        <v>2.7323788546255505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95</v>
      </c>
      <c r="C73" s="137">
        <v>0.00125</v>
      </c>
      <c r="D73" s="122">
        <v>1.26625</v>
      </c>
      <c r="E73" s="137">
        <f>C73/454*100</f>
        <v>0.00027533039647577095</v>
      </c>
      <c r="F73" s="77">
        <f>D73/454*1000</f>
        <v>2.7890969162995596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96</v>
      </c>
      <c r="C74" s="140">
        <v>0.0015</v>
      </c>
      <c r="D74" s="122">
        <v>1.2785</v>
      </c>
      <c r="E74" s="140">
        <f>C74/454*100</f>
        <v>0.0003303964757709251</v>
      </c>
      <c r="F74" s="77">
        <f>D74/454*1000</f>
        <v>2.816079295154185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40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3">
        <v>0.0016</v>
      </c>
      <c r="D77" s="123">
        <v>0.143</v>
      </c>
      <c r="E77" s="143">
        <f>C77/454*1000000</f>
        <v>3.524229074889868</v>
      </c>
      <c r="F77" s="71">
        <f>D77/454*1000000</f>
        <v>314.9779735682819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3">
        <v>0.0016</v>
      </c>
      <c r="D78" s="123" t="s">
        <v>72</v>
      </c>
      <c r="E78" s="143">
        <f>C78/454*1000000</f>
        <v>3.524229074889868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43">
        <v>0.0016</v>
      </c>
      <c r="D79" s="123" t="s">
        <v>72</v>
      </c>
      <c r="E79" s="143">
        <f>C79/454*1000000</f>
        <v>3.524229074889868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5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1.1131</v>
      </c>
      <c r="F85" s="134">
        <v>0.0091</v>
      </c>
      <c r="G85" s="134">
        <v>1.299</v>
      </c>
      <c r="H85" s="134">
        <v>1.0352</v>
      </c>
      <c r="I85" s="134">
        <v>0.7649</v>
      </c>
      <c r="J85" s="134">
        <v>0.6889</v>
      </c>
      <c r="K85" s="134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0.8984</v>
      </c>
      <c r="E86" s="134" t="s">
        <v>72</v>
      </c>
      <c r="F86" s="134">
        <v>0.0082</v>
      </c>
      <c r="G86" s="134">
        <v>1.167</v>
      </c>
      <c r="H86" s="134">
        <v>0.93</v>
      </c>
      <c r="I86" s="134">
        <v>0.6872</v>
      </c>
      <c r="J86" s="134">
        <v>0.6189</v>
      </c>
      <c r="K86" s="134">
        <v>0.1156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109.89</v>
      </c>
      <c r="E87" s="134">
        <v>122.3186</v>
      </c>
      <c r="F87" s="134" t="s">
        <v>72</v>
      </c>
      <c r="G87" s="134">
        <v>142.7471</v>
      </c>
      <c r="H87" s="134">
        <v>113.7578</v>
      </c>
      <c r="I87" s="134">
        <v>84.0523</v>
      </c>
      <c r="J87" s="134">
        <v>75.7032</v>
      </c>
      <c r="K87" s="134">
        <v>14.1414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0.7698</v>
      </c>
      <c r="E88" s="134">
        <v>0.8569</v>
      </c>
      <c r="F88" s="134">
        <v>0.007</v>
      </c>
      <c r="G88" s="134" t="s">
        <v>72</v>
      </c>
      <c r="H88" s="134">
        <v>0.7969</v>
      </c>
      <c r="I88" s="134">
        <v>0.5888</v>
      </c>
      <c r="J88" s="134">
        <v>0.5303</v>
      </c>
      <c r="K88" s="134">
        <v>0.0991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0.966</v>
      </c>
      <c r="E89" s="134">
        <v>1.0753</v>
      </c>
      <c r="F89" s="134">
        <v>0.0088</v>
      </c>
      <c r="G89" s="134">
        <v>1.2548</v>
      </c>
      <c r="H89" s="134" t="s">
        <v>72</v>
      </c>
      <c r="I89" s="134">
        <v>0.7389</v>
      </c>
      <c r="J89" s="134">
        <v>0.6655</v>
      </c>
      <c r="K89" s="134">
        <v>0.1243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1.3074</v>
      </c>
      <c r="E90" s="134">
        <v>1.4553</v>
      </c>
      <c r="F90" s="134">
        <v>0.0119</v>
      </c>
      <c r="G90" s="134">
        <v>1.6983</v>
      </c>
      <c r="H90" s="134">
        <v>1.3534</v>
      </c>
      <c r="I90" s="134" t="s">
        <v>72</v>
      </c>
      <c r="J90" s="134">
        <v>0.9007</v>
      </c>
      <c r="K90" s="134">
        <v>0.1682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1.4516</v>
      </c>
      <c r="E91" s="134">
        <v>1.6158</v>
      </c>
      <c r="F91" s="134">
        <v>0.0132</v>
      </c>
      <c r="G91" s="134">
        <v>1.8856</v>
      </c>
      <c r="H91" s="134">
        <v>1.5027</v>
      </c>
      <c r="I91" s="134">
        <v>1.1103</v>
      </c>
      <c r="J91" s="134" t="s">
        <v>72</v>
      </c>
      <c r="K91" s="134">
        <v>0.1868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7.7708</v>
      </c>
      <c r="E92" s="134">
        <v>8.6497</v>
      </c>
      <c r="F92" s="134">
        <v>0.0707</v>
      </c>
      <c r="G92" s="134">
        <v>10.0943</v>
      </c>
      <c r="H92" s="134">
        <v>8.0443</v>
      </c>
      <c r="I92" s="134">
        <v>5.9437</v>
      </c>
      <c r="J92" s="134">
        <v>5.3533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0.8983918785374181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50"/>
      <c r="D123" s="152"/>
      <c r="E123" s="152"/>
      <c r="F123" s="151"/>
      <c r="G123" s="116"/>
      <c r="H123" s="116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6"/>
      <c r="H124" s="116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6"/>
      <c r="H125" s="116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16"/>
      <c r="H126" s="116"/>
    </row>
    <row r="127" spans="2:8" ht="15" customHeight="1">
      <c r="B127" s="145"/>
      <c r="C127" s="148"/>
      <c r="D127" s="149"/>
      <c r="E127" s="148"/>
      <c r="F127" s="149"/>
      <c r="G127" s="116"/>
      <c r="H127" s="116"/>
    </row>
  </sheetData>
  <sheetProtection/>
  <mergeCells count="43">
    <mergeCell ref="E56:F56"/>
    <mergeCell ref="C56:D56"/>
    <mergeCell ref="E31:F31"/>
    <mergeCell ref="C46:D46"/>
    <mergeCell ref="C36:D36"/>
    <mergeCell ref="E36:F36"/>
    <mergeCell ref="C41:D41"/>
    <mergeCell ref="C4:F4"/>
    <mergeCell ref="C16:D16"/>
    <mergeCell ref="E16:F16"/>
    <mergeCell ref="C26:D26"/>
    <mergeCell ref="E21:F21"/>
    <mergeCell ref="C31:D31"/>
    <mergeCell ref="C21:D21"/>
    <mergeCell ref="E26:F26"/>
    <mergeCell ref="B114:F114"/>
    <mergeCell ref="B115:F115"/>
    <mergeCell ref="E76:F76"/>
    <mergeCell ref="B121:F121"/>
    <mergeCell ref="B120:F120"/>
    <mergeCell ref="B119:F119"/>
    <mergeCell ref="C76:D76"/>
    <mergeCell ref="B116:F116"/>
    <mergeCell ref="E41:F41"/>
    <mergeCell ref="C71:D71"/>
    <mergeCell ref="E46:F46"/>
    <mergeCell ref="E66:F66"/>
    <mergeCell ref="C66:D66"/>
    <mergeCell ref="E71:F71"/>
    <mergeCell ref="E61:F61"/>
    <mergeCell ref="C61:D61"/>
    <mergeCell ref="E51:F51"/>
    <mergeCell ref="C51:D51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2020-01-15T10:34:53Z</dcterms:modified>
  <cp:category/>
  <cp:version/>
  <cp:contentType/>
  <cp:contentStatus/>
</cp:coreProperties>
</file>