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<sst xmlns="http://schemas.openxmlformats.org/spreadsheetml/2006/main" count="146" uniqueCount="105">
  <si>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</si>
  <si>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</si>
  <si>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</si>
  <si>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</si>
  <si>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</si>
  <si>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</si>
  <si>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</si>
  <si>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</si>
  <si>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</si>
  <si>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</si>
  <si>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</si>
  <si>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</si>
  <si>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</si>
  <si>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</si>
  <si>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</si>
  <si>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</si>
  <si>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</si>
  <si>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</si>
  <si>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</si>
  <si>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</si>
  <si>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</si>
  <si>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CBOT - Січень '16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</si>
  <si>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</si>
  <si>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</si>
  <si>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</si>
  <si>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</si>
  <si>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</si>
  <si>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</si>
  <si>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</si>
  <si>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</si>
  <si>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</si>
  <si>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</si>
  <si>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</si>
  <si>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</si>
  <si>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</si>
  <si>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</si>
  <si>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</si>
  <si>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</si>
  <si>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</si>
  <si>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</si>
  <si>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</si>
  <si>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</si>
  <si>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</si>
  <si>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</si>
  <si>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</si>
  <si>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</si>
  <si>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</si>
  <si>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</si>
  <si>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</si>
  <si>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</si>
  <si>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</si>
  <si>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</si>
  <si>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</si>
  <si>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</si>
  <si>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</si>
  <si>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</si>
  <si>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</si>
  <si>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</si>
  <si>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</si>
  <si>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</si>
  <si>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</si>
  <si>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</si>
  <si>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</si>
  <si>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</si>
  <si>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</si>
  <si>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</si>
  <si>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</si>
  <si>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</si>
  <si>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</si>
  <si>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</si>
  <si>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</si>
  <si>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</si>
  <si>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</si>
  <si>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</si>
  <si>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</si>
  <si>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</si>
  <si>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</si>
  <si>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</si>
  <si>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</si>
  <si>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</si>
  <si>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</si>
  <si>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</si>
  <si>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</si>
  <si>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</si>
  <si>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</si>
  <si>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</si>
  <si>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</si>
  <si>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</si>
  <si>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</si>
  <si>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</si>
  <si>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</si>
  <si>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</si>
  <si>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</si>
  <si>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</si>
  <si>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</si>
  <si>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Січень'16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</si>
  <si>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</si>
  <si>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</si>
  <si>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</si>
  <si>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</si>
  <si>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</si>
  <si>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</si>
  <si>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Euronext - Серпень'16 (€/МT)</t>
  </si>
  <si>
    <t>CBOT - Квітень '16</t>
  </si>
  <si>
    <t>14 січня 2016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</si>
</sst>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15" fillId="18" borderId="0" xfId="0" applyNumberFormat="1" applyFont="1" applyFill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25">
      <selection activeCell="C70" sqref="C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7" t="s">
        <v>104</v>
      </c>
      <c r="D4" s="138"/>
      <c r="E4" s="138"/>
      <c r="F4" s="139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0" t="s">
        <v>5</v>
      </c>
      <c r="D6" s="141"/>
      <c r="E6" s="142" t="s">
        <v>6</v>
      </c>
      <c r="F6" s="142"/>
      <c r="G6" s="27"/>
      <c r="I6"/>
    </row>
    <row r="7" spans="2:8" s="6" customFormat="1" ht="15">
      <c r="B7" s="28" t="s">
        <v>7</v>
      </c>
      <c r="C7" s="154">
        <v>0</v>
      </c>
      <c r="D7" s="14">
        <v>3.574</v>
      </c>
      <c r="E7" s="154">
        <f aca="true" t="shared" si="0" ref="E7:F9">C7*39.3683</f>
        <v>0</v>
      </c>
      <c r="F7" s="13">
        <f t="shared" si="0"/>
        <v>140.7023042</v>
      </c>
      <c r="G7" s="29"/>
      <c r="H7" s="29"/>
    </row>
    <row r="8" spans="2:8" s="6" customFormat="1" ht="15">
      <c r="B8" s="28" t="s">
        <v>8</v>
      </c>
      <c r="C8" s="153">
        <v>0.002</v>
      </c>
      <c r="D8" s="14">
        <v>3.624</v>
      </c>
      <c r="E8" s="153">
        <f t="shared" si="0"/>
        <v>0.0787366</v>
      </c>
      <c r="F8" s="13">
        <f t="shared" si="0"/>
        <v>142.6707192</v>
      </c>
      <c r="G8" s="27"/>
      <c r="H8" s="27"/>
    </row>
    <row r="9" spans="2:17" s="6" customFormat="1" ht="15">
      <c r="B9" s="28" t="s">
        <v>101</v>
      </c>
      <c r="C9" s="153">
        <v>0.006</v>
      </c>
      <c r="D9" s="14">
        <v>3.68</v>
      </c>
      <c r="E9" s="153">
        <f t="shared" si="0"/>
        <v>0.2362098</v>
      </c>
      <c r="F9" s="13">
        <f t="shared" si="0"/>
        <v>144.875344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42" t="s">
        <v>9</v>
      </c>
      <c r="D11" s="142"/>
      <c r="E11" s="140" t="s">
        <v>6</v>
      </c>
      <c r="F11" s="141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10</v>
      </c>
      <c r="C12" s="48">
        <v>1.43</v>
      </c>
      <c r="D12" s="76">
        <v>155.5</v>
      </c>
      <c r="E12" s="48">
        <f>C12/D76</f>
        <v>1.5570557491289199</v>
      </c>
      <c r="F12" s="104">
        <f>D12/D76</f>
        <v>169.31620209059233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90</v>
      </c>
      <c r="C13" s="48">
        <v>1.2</v>
      </c>
      <c r="D13" s="76">
        <v>164</v>
      </c>
      <c r="E13" s="48">
        <f>C13/D76</f>
        <v>1.3066202090592334</v>
      </c>
      <c r="F13" s="104">
        <f>D13/D76</f>
        <v>178.57142857142858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102</v>
      </c>
      <c r="C14" s="48">
        <v>1.32</v>
      </c>
      <c r="D14" s="13">
        <v>167.75</v>
      </c>
      <c r="E14" s="48">
        <f>C14/D76</f>
        <v>1.4372822299651569</v>
      </c>
      <c r="F14" s="104">
        <f>D14/D76</f>
        <v>182.65461672473867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11</v>
      </c>
      <c r="C16" s="140" t="s">
        <v>5</v>
      </c>
      <c r="D16" s="141"/>
      <c r="E16" s="142" t="s">
        <v>6</v>
      </c>
      <c r="F16" s="142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7</v>
      </c>
      <c r="C17" s="134">
        <v>0.092</v>
      </c>
      <c r="D17" s="14">
        <v>4.69</v>
      </c>
      <c r="E17" s="134">
        <f aca="true" t="shared" si="1" ref="E17:F19">C17*36.7437</f>
        <v>3.3804203999999998</v>
      </c>
      <c r="F17" s="13">
        <f t="shared" si="1"/>
        <v>172.327953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8</v>
      </c>
      <c r="C18" s="134">
        <v>0.084</v>
      </c>
      <c r="D18" s="14">
        <v>4.74</v>
      </c>
      <c r="E18" s="134">
        <f t="shared" si="1"/>
        <v>3.0864708</v>
      </c>
      <c r="F18" s="13">
        <f t="shared" si="1"/>
        <v>174.16513799999998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101</v>
      </c>
      <c r="C19" s="134">
        <v>0.084</v>
      </c>
      <c r="D19" s="14">
        <v>4.802</v>
      </c>
      <c r="E19" s="134">
        <f t="shared" si="1"/>
        <v>3.0864708</v>
      </c>
      <c r="F19" s="13">
        <f t="shared" si="1"/>
        <v>176.44324739999996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11</v>
      </c>
      <c r="C21" s="142" t="s">
        <v>12</v>
      </c>
      <c r="D21" s="142"/>
      <c r="E21" s="140" t="s">
        <v>13</v>
      </c>
      <c r="F21" s="141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91</v>
      </c>
      <c r="C22" s="130">
        <v>1.19</v>
      </c>
      <c r="D22" s="104">
        <v>166.25</v>
      </c>
      <c r="E22" s="130">
        <f>C22/D76</f>
        <v>1.295731707317073</v>
      </c>
      <c r="F22" s="104">
        <f>D22/D76</f>
        <v>181.02134146341464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92</v>
      </c>
      <c r="C23" s="130">
        <v>1.01</v>
      </c>
      <c r="D23" s="76">
        <v>172</v>
      </c>
      <c r="E23" s="130">
        <f>C23/D76</f>
        <v>1.0997386759581882</v>
      </c>
      <c r="F23" s="104">
        <f>D23/D76</f>
        <v>187.2822299651568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93</v>
      </c>
      <c r="C24" s="130">
        <v>1.12</v>
      </c>
      <c r="D24" s="13">
        <v>176.75</v>
      </c>
      <c r="E24" s="130">
        <f>C24/D76</f>
        <v>1.2195121951219514</v>
      </c>
      <c r="F24" s="104">
        <f>D24/D76</f>
        <v>192.45426829268294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15</v>
      </c>
      <c r="C26" s="142" t="s">
        <v>16</v>
      </c>
      <c r="D26" s="142"/>
      <c r="E26" s="142" t="s">
        <v>13</v>
      </c>
      <c r="F26" s="142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17</v>
      </c>
      <c r="C27" s="130">
        <v>0.62</v>
      </c>
      <c r="D27" s="76">
        <v>362</v>
      </c>
      <c r="E27" s="130">
        <f>C27/D76</f>
        <v>0.6750871080139372</v>
      </c>
      <c r="F27" s="104">
        <f>D27/D76</f>
        <v>394.1637630662021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14</v>
      </c>
      <c r="C28" s="130">
        <v>0.55</v>
      </c>
      <c r="D28" s="76">
        <v>364.25</v>
      </c>
      <c r="E28" s="130">
        <f>C28/$D$76</f>
        <v>0.5988675958188154</v>
      </c>
      <c r="F28" s="104">
        <f>D28/$D$76</f>
        <v>396.61367595818814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18</v>
      </c>
      <c r="C29" s="130">
        <v>0.56</v>
      </c>
      <c r="D29" s="100">
        <v>356.5</v>
      </c>
      <c r="E29" s="130">
        <f>C29/$D$76</f>
        <v>0.6097560975609757</v>
      </c>
      <c r="F29" s="104">
        <f>D29/$D$76</f>
        <v>388.17508710801394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19</v>
      </c>
      <c r="C31" s="135" t="s">
        <v>5</v>
      </c>
      <c r="D31" s="136"/>
      <c r="E31" s="135" t="s">
        <v>6</v>
      </c>
      <c r="F31" s="136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7</v>
      </c>
      <c r="C32" s="134">
        <v>0.046</v>
      </c>
      <c r="D32" s="109">
        <v>2</v>
      </c>
      <c r="E32" s="134">
        <f aca="true" t="shared" si="2" ref="E32:F34">C32*58.0164</f>
        <v>2.6687543999999996</v>
      </c>
      <c r="F32" s="104">
        <f t="shared" si="2"/>
        <v>116.0328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8</v>
      </c>
      <c r="C33" s="134">
        <v>0.034</v>
      </c>
      <c r="D33" s="109">
        <v>2.01</v>
      </c>
      <c r="E33" s="134">
        <f t="shared" si="2"/>
        <v>1.9725576</v>
      </c>
      <c r="F33" s="104">
        <f t="shared" si="2"/>
        <v>116.61296399999998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101</v>
      </c>
      <c r="C34" s="134">
        <v>0.02</v>
      </c>
      <c r="D34" s="109">
        <v>2.01</v>
      </c>
      <c r="E34" s="134">
        <f t="shared" si="2"/>
        <v>1.160328</v>
      </c>
      <c r="F34" s="104">
        <f t="shared" si="2"/>
        <v>116.61296399999998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20</v>
      </c>
      <c r="C36" s="135" t="s">
        <v>5</v>
      </c>
      <c r="D36" s="136"/>
      <c r="E36" s="135" t="s">
        <v>6</v>
      </c>
      <c r="F36" s="136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21</v>
      </c>
      <c r="C37" s="134">
        <v>0.03</v>
      </c>
      <c r="D37" s="109">
        <v>8.962</v>
      </c>
      <c r="E37" s="134">
        <f aca="true" t="shared" si="3" ref="E37:F39">C37*36.7437</f>
        <v>1.1023109999999998</v>
      </c>
      <c r="F37" s="104">
        <f t="shared" si="3"/>
        <v>329.29703939999996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7</v>
      </c>
      <c r="C38" s="128">
        <v>0.022</v>
      </c>
      <c r="D38" s="109">
        <v>8.822</v>
      </c>
      <c r="E38" s="128">
        <f t="shared" si="3"/>
        <v>0.8083613999999999</v>
      </c>
      <c r="F38" s="104">
        <f t="shared" si="3"/>
        <v>324.15292139999997</v>
      </c>
      <c r="G38" s="29"/>
      <c r="H38" s="27"/>
      <c r="K38" s="26"/>
      <c r="L38" s="26"/>
      <c r="M38" s="26"/>
    </row>
    <row r="39" spans="2:13" s="6" customFormat="1" ht="15">
      <c r="B39" s="28" t="s">
        <v>8</v>
      </c>
      <c r="C39" s="128">
        <v>0.012</v>
      </c>
      <c r="D39" s="109">
        <v>8.84</v>
      </c>
      <c r="E39" s="128">
        <f t="shared" si="3"/>
        <v>0.4409244</v>
      </c>
      <c r="F39" s="104">
        <f t="shared" si="3"/>
        <v>324.814308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22</v>
      </c>
      <c r="C41" s="135" t="s">
        <v>23</v>
      </c>
      <c r="D41" s="136"/>
      <c r="E41" s="135" t="s">
        <v>6</v>
      </c>
      <c r="F41" s="136"/>
      <c r="G41" s="33"/>
      <c r="H41" s="33"/>
      <c r="I41" s="25"/>
      <c r="J41" s="6"/>
    </row>
    <row r="42" spans="2:13" s="25" customFormat="1" ht="15">
      <c r="B42" s="28" t="s">
        <v>21</v>
      </c>
      <c r="C42" s="134">
        <v>3.2</v>
      </c>
      <c r="D42" s="110">
        <v>270.1</v>
      </c>
      <c r="E42" s="134">
        <f aca="true" t="shared" si="4" ref="E42:F44">C42*1.1023</f>
        <v>3.5273600000000003</v>
      </c>
      <c r="F42" s="110">
        <f t="shared" si="4"/>
        <v>297.73123000000004</v>
      </c>
      <c r="G42" s="29"/>
      <c r="H42" s="27"/>
      <c r="K42" s="6"/>
      <c r="L42" s="6"/>
      <c r="M42" s="6"/>
    </row>
    <row r="43" spans="2:19" s="25" customFormat="1" ht="15">
      <c r="B43" s="28" t="s">
        <v>7</v>
      </c>
      <c r="C43" s="134">
        <v>1.3</v>
      </c>
      <c r="D43" s="110">
        <v>274.1</v>
      </c>
      <c r="E43" s="134">
        <f t="shared" si="4"/>
        <v>1.4329900000000002</v>
      </c>
      <c r="F43" s="110">
        <f t="shared" si="4"/>
        <v>302.14043000000004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8</v>
      </c>
      <c r="C44" s="134">
        <v>0.9</v>
      </c>
      <c r="D44" s="110">
        <v>276.8</v>
      </c>
      <c r="E44" s="134">
        <f t="shared" si="4"/>
        <v>0.9920700000000001</v>
      </c>
      <c r="F44" s="110">
        <f t="shared" si="4"/>
        <v>305.11664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55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24</v>
      </c>
      <c r="C46" s="135" t="s">
        <v>25</v>
      </c>
      <c r="D46" s="136"/>
      <c r="E46" s="135" t="s">
        <v>26</v>
      </c>
      <c r="F46" s="13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95</v>
      </c>
      <c r="C47" s="133">
        <v>0.32</v>
      </c>
      <c r="D47" s="104">
        <v>29.4</v>
      </c>
      <c r="E47" s="133">
        <f aca="true" t="shared" si="5" ref="E47:F49">C47/454*1000</f>
        <v>0.7048458149779736</v>
      </c>
      <c r="F47" s="104">
        <f t="shared" si="5"/>
        <v>64.75770925110132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94</v>
      </c>
      <c r="C48" s="133">
        <v>0.21</v>
      </c>
      <c r="D48" s="104">
        <v>29.94</v>
      </c>
      <c r="E48" s="133">
        <f t="shared" si="5"/>
        <v>0.46255506607929514</v>
      </c>
      <c r="F48" s="104">
        <f t="shared" si="5"/>
        <v>65.94713656387665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</v>
      </c>
      <c r="C49" s="133">
        <v>0.21</v>
      </c>
      <c r="D49" s="104">
        <v>29.96</v>
      </c>
      <c r="E49" s="133">
        <f t="shared" si="5"/>
        <v>0.46255506607929514</v>
      </c>
      <c r="F49" s="104">
        <f t="shared" si="5"/>
        <v>65.99118942731278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5.75">
      <c r="B51" s="30" t="s">
        <v>27</v>
      </c>
      <c r="C51" s="135" t="s">
        <v>28</v>
      </c>
      <c r="D51" s="136"/>
      <c r="E51" s="135" t="s">
        <v>6</v>
      </c>
      <c r="F51" s="136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21</v>
      </c>
      <c r="C52" s="132">
        <v>0.22</v>
      </c>
      <c r="D52" s="109">
        <v>10.855</v>
      </c>
      <c r="E52" s="132">
        <f aca="true" t="shared" si="6" ref="E52:F54">C52*22.0462</f>
        <v>4.8501639999999995</v>
      </c>
      <c r="F52" s="104">
        <f t="shared" si="6"/>
        <v>239.311501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94</v>
      </c>
      <c r="C53" s="132">
        <v>0.42</v>
      </c>
      <c r="D53" s="109">
        <v>10.945</v>
      </c>
      <c r="E53" s="132">
        <f t="shared" si="6"/>
        <v>9.259404</v>
      </c>
      <c r="F53" s="104">
        <f t="shared" si="6"/>
        <v>241.295659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8</v>
      </c>
      <c r="C54" s="132">
        <v>0.415</v>
      </c>
      <c r="D54" s="109">
        <v>11.19</v>
      </c>
      <c r="E54" s="132">
        <f t="shared" si="6"/>
        <v>9.149173</v>
      </c>
      <c r="F54" s="104">
        <f t="shared" si="6"/>
        <v>246.69697799999997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29</v>
      </c>
      <c r="C56" s="135" t="s">
        <v>30</v>
      </c>
      <c r="D56" s="136"/>
      <c r="E56" s="135" t="s">
        <v>31</v>
      </c>
      <c r="F56" s="136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97</v>
      </c>
      <c r="C57" s="15">
        <v>0.017</v>
      </c>
      <c r="D57" s="109">
        <v>1.345</v>
      </c>
      <c r="E57" s="15">
        <f aca="true" t="shared" si="7" ref="E57:F59">C57/3.785</f>
        <v>0.004491413474240423</v>
      </c>
      <c r="F57" s="104">
        <f t="shared" si="7"/>
        <v>0.35535006605019814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94</v>
      </c>
      <c r="C58" s="15">
        <v>0.017</v>
      </c>
      <c r="D58" s="109">
        <v>1.374</v>
      </c>
      <c r="E58" s="15">
        <f t="shared" si="7"/>
        <v>0.004491413474240423</v>
      </c>
      <c r="F58" s="104">
        <f t="shared" si="7"/>
        <v>0.3630118890356671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103</v>
      </c>
      <c r="C59" s="15">
        <v>0.017</v>
      </c>
      <c r="D59" s="109">
        <v>1.374</v>
      </c>
      <c r="E59" s="15">
        <f t="shared" si="7"/>
        <v>0.004491413474240423</v>
      </c>
      <c r="F59" s="104">
        <f t="shared" si="7"/>
        <v>0.3630118890356671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32</v>
      </c>
      <c r="C61" s="135" t="s">
        <v>33</v>
      </c>
      <c r="D61" s="136"/>
      <c r="E61" s="135" t="s">
        <v>34</v>
      </c>
      <c r="F61" s="136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95</v>
      </c>
      <c r="C62" s="85">
        <v>0.001</v>
      </c>
      <c r="D62" s="113">
        <v>0.785</v>
      </c>
      <c r="E62" s="85">
        <f>C62/454*100</f>
        <v>0.00022026431718061672</v>
      </c>
      <c r="F62" s="111">
        <f>D62/454*1000</f>
        <v>1.7290748898678414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96</v>
      </c>
      <c r="C63" s="85">
        <v>0.0045</v>
      </c>
      <c r="D63" s="113">
        <v>0.80075</v>
      </c>
      <c r="E63" s="85">
        <f>C63/454*100</f>
        <v>0.0009911894273127752</v>
      </c>
      <c r="F63" s="111">
        <f>D63/454*1000</f>
        <v>1.7637665198237886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94</v>
      </c>
      <c r="C64" s="85">
        <v>0.00675</v>
      </c>
      <c r="D64" s="113">
        <v>0.83025</v>
      </c>
      <c r="E64" s="85">
        <f>C64/454*100</f>
        <v>0.0014867841409691629</v>
      </c>
      <c r="F64" s="111">
        <f>D64/454*1000</f>
        <v>1.8287444933920707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35</v>
      </c>
      <c r="C66" s="144" t="s">
        <v>33</v>
      </c>
      <c r="D66" s="144"/>
      <c r="E66" s="135" t="s">
        <v>36</v>
      </c>
      <c r="F66" s="136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99</v>
      </c>
      <c r="C67" s="69">
        <v>0.0041</v>
      </c>
      <c r="D67" s="108">
        <v>0.1488</v>
      </c>
      <c r="E67" s="69">
        <f aca="true" t="shared" si="8" ref="E67:F69">C67/454*1000000</f>
        <v>9.030837004405287</v>
      </c>
      <c r="F67" s="104">
        <f t="shared" si="8"/>
        <v>327.75330396475766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100</v>
      </c>
      <c r="C68" s="69">
        <v>0.0033</v>
      </c>
      <c r="D68" s="108">
        <v>0.1432</v>
      </c>
      <c r="E68" s="69">
        <f t="shared" si="8"/>
        <v>7.2687224669603525</v>
      </c>
      <c r="F68" s="104">
        <f t="shared" si="8"/>
        <v>315.41850220264314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37</v>
      </c>
      <c r="C69" s="69">
        <v>0.003</v>
      </c>
      <c r="D69" s="108" t="s">
        <v>98</v>
      </c>
      <c r="E69" s="69">
        <f t="shared" si="8"/>
        <v>6.607929515418502</v>
      </c>
      <c r="F69" s="104" t="s">
        <v>98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38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39</v>
      </c>
      <c r="E74" s="49" t="s">
        <v>40</v>
      </c>
      <c r="F74" s="49" t="s">
        <v>41</v>
      </c>
      <c r="G74" s="49" t="s">
        <v>42</v>
      </c>
      <c r="H74" s="49" t="s">
        <v>43</v>
      </c>
      <c r="I74" s="49" t="s">
        <v>44</v>
      </c>
      <c r="J74" s="49" t="s">
        <v>45</v>
      </c>
      <c r="K74" s="49" t="s">
        <v>46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47</v>
      </c>
      <c r="D75" s="91" t="s">
        <v>48</v>
      </c>
      <c r="E75" s="92">
        <v>1.0889</v>
      </c>
      <c r="F75" s="92">
        <v>0.0085</v>
      </c>
      <c r="G75" s="92">
        <v>1.4398</v>
      </c>
      <c r="H75" s="92">
        <v>0.9959</v>
      </c>
      <c r="I75" s="92">
        <v>0.6912</v>
      </c>
      <c r="J75" s="92">
        <v>0.6928</v>
      </c>
      <c r="K75" s="92">
        <v>0.1283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49</v>
      </c>
      <c r="D76" s="93">
        <v>0.9184</v>
      </c>
      <c r="E76" s="93" t="s">
        <v>98</v>
      </c>
      <c r="F76" s="93">
        <v>0.0078</v>
      </c>
      <c r="G76" s="93">
        <v>1.3223</v>
      </c>
      <c r="H76" s="93">
        <v>0.9146</v>
      </c>
      <c r="I76" s="93">
        <v>0.6348</v>
      </c>
      <c r="J76" s="93">
        <v>0.6362</v>
      </c>
      <c r="K76" s="131">
        <v>0.1178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50</v>
      </c>
      <c r="D77" s="129">
        <v>117.69</v>
      </c>
      <c r="E77" s="92">
        <v>128.1526</v>
      </c>
      <c r="F77" s="92" t="s">
        <v>48</v>
      </c>
      <c r="G77" s="92">
        <v>169.4501</v>
      </c>
      <c r="H77" s="92">
        <v>1117.2094</v>
      </c>
      <c r="I77" s="92">
        <v>81.3507</v>
      </c>
      <c r="J77" s="92">
        <v>81.5356</v>
      </c>
      <c r="K77" s="92">
        <v>15.0983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51</v>
      </c>
      <c r="D78" s="93">
        <v>0.6945</v>
      </c>
      <c r="E78" s="93">
        <v>0.7563</v>
      </c>
      <c r="F78" s="93">
        <v>0.0059</v>
      </c>
      <c r="G78" s="93" t="s">
        <v>48</v>
      </c>
      <c r="H78" s="93">
        <v>0.6917</v>
      </c>
      <c r="I78" s="93">
        <v>0.4801</v>
      </c>
      <c r="J78" s="93">
        <v>0.4812</v>
      </c>
      <c r="K78" s="93">
        <v>0.0891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52</v>
      </c>
      <c r="D79" s="92">
        <v>1.0041</v>
      </c>
      <c r="E79" s="92">
        <v>1.0934</v>
      </c>
      <c r="F79" s="92">
        <v>0.0085</v>
      </c>
      <c r="G79" s="92">
        <v>1.4457</v>
      </c>
      <c r="H79" s="92" t="s">
        <v>48</v>
      </c>
      <c r="I79" s="92">
        <v>0.6941</v>
      </c>
      <c r="J79" s="92">
        <v>0.6956</v>
      </c>
      <c r="K79" s="129">
        <v>0.1288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53</v>
      </c>
      <c r="D80" s="93">
        <v>1.4467</v>
      </c>
      <c r="E80" s="93">
        <v>1.5753</v>
      </c>
      <c r="F80" s="93">
        <v>0.0123</v>
      </c>
      <c r="G80" s="131">
        <v>2.083</v>
      </c>
      <c r="H80" s="131">
        <v>1.4408</v>
      </c>
      <c r="I80" s="93" t="s">
        <v>48</v>
      </c>
      <c r="J80" s="93">
        <v>1.0023</v>
      </c>
      <c r="K80" s="93">
        <v>0.1856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54</v>
      </c>
      <c r="D81" s="129">
        <v>1.4434</v>
      </c>
      <c r="E81" s="92">
        <v>1.5717</v>
      </c>
      <c r="F81" s="92">
        <v>0.0123</v>
      </c>
      <c r="G81" s="92">
        <v>2.0782</v>
      </c>
      <c r="H81" s="92">
        <v>1.4375</v>
      </c>
      <c r="I81" s="92">
        <v>0.9977</v>
      </c>
      <c r="J81" s="92" t="s">
        <v>98</v>
      </c>
      <c r="K81" s="129">
        <v>0.1852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55</v>
      </c>
      <c r="D82" s="131">
        <v>7.7949</v>
      </c>
      <c r="E82" s="93">
        <v>8.4879</v>
      </c>
      <c r="F82" s="93">
        <v>0.0662</v>
      </c>
      <c r="G82" s="93">
        <v>11.2231</v>
      </c>
      <c r="H82" s="93">
        <v>7.7631</v>
      </c>
      <c r="I82" s="93">
        <v>5.3881</v>
      </c>
      <c r="J82" s="93">
        <v>5.4003</v>
      </c>
      <c r="K82" s="93" t="s">
        <v>48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56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57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58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59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60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61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62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63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64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65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66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67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68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69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70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71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5" t="s">
        <v>72</v>
      </c>
      <c r="C102" s="146"/>
      <c r="D102" s="146"/>
      <c r="E102" s="146"/>
      <c r="F102" s="146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47" t="s">
        <v>73</v>
      </c>
      <c r="C103" s="146"/>
      <c r="D103" s="146"/>
      <c r="E103" s="146"/>
      <c r="F103" s="146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47" t="s">
        <v>74</v>
      </c>
      <c r="C104" s="146"/>
      <c r="D104" s="146"/>
      <c r="E104" s="146"/>
      <c r="F104" s="146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47" t="s">
        <v>75</v>
      </c>
      <c r="C105" s="146"/>
      <c r="D105" s="146"/>
      <c r="E105" s="146"/>
      <c r="F105" s="146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47" t="s">
        <v>76</v>
      </c>
      <c r="C106" s="146"/>
      <c r="D106" s="146"/>
      <c r="E106" s="146"/>
      <c r="F106" s="146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47" t="s">
        <v>77</v>
      </c>
      <c r="C107" s="146"/>
      <c r="D107" s="146"/>
      <c r="E107" s="146"/>
      <c r="F107" s="146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47" t="s">
        <v>78</v>
      </c>
      <c r="C108" s="146"/>
      <c r="D108" s="146"/>
      <c r="E108" s="146"/>
      <c r="F108" s="146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9" t="s">
        <v>79</v>
      </c>
      <c r="C109" s="146"/>
      <c r="D109" s="146"/>
      <c r="E109" s="146"/>
      <c r="F109" s="146"/>
    </row>
    <row r="111" spans="2:6" ht="15.75">
      <c r="B111" s="51" t="s">
        <v>80</v>
      </c>
      <c r="C111" s="150"/>
      <c r="D111" s="151"/>
      <c r="E111" s="151"/>
      <c r="F111" s="152"/>
    </row>
    <row r="112" spans="2:6" ht="30.75" customHeight="1">
      <c r="B112" s="51" t="s">
        <v>81</v>
      </c>
      <c r="C112" s="143" t="s">
        <v>82</v>
      </c>
      <c r="D112" s="143"/>
      <c r="E112" s="143" t="s">
        <v>83</v>
      </c>
      <c r="F112" s="143"/>
    </row>
    <row r="113" spans="2:6" ht="30.75" customHeight="1">
      <c r="B113" s="51" t="s">
        <v>84</v>
      </c>
      <c r="C113" s="143" t="s">
        <v>85</v>
      </c>
      <c r="D113" s="143"/>
      <c r="E113" s="143" t="s">
        <v>86</v>
      </c>
      <c r="F113" s="143"/>
    </row>
    <row r="114" spans="2:6" ht="15" customHeight="1">
      <c r="B114" s="148" t="s">
        <v>87</v>
      </c>
      <c r="C114" s="143" t="s">
        <v>88</v>
      </c>
      <c r="D114" s="143"/>
      <c r="E114" s="143" t="s">
        <v>89</v>
      </c>
      <c r="F114" s="143"/>
    </row>
    <row r="115" spans="2:6" ht="15">
      <c r="B115" s="148"/>
      <c r="C115" s="143"/>
      <c r="D115" s="143"/>
      <c r="E115" s="143"/>
      <c r="F115" s="143"/>
    </row>
  </sheetData>
  <sheetProtection/>
  <mergeCells count="43"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E46:F46"/>
    <mergeCell ref="C51:D51"/>
    <mergeCell ref="E51:F51"/>
    <mergeCell ref="C56:D56"/>
    <mergeCell ref="E56:F56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2016-01-15T07:18:36Z</dcterms:modified>
  <cp:category/>
  <cp:version/>
  <cp:contentType/>
  <cp:contentStatus/>
</cp:coreProperties>
</file>